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1-MyDoc\Antikoruptsiuli\წლიური ანგარიში 2023\"/>
    </mc:Choice>
  </mc:AlternateContent>
  <xr:revisionPtr revIDLastSave="0" documentId="13_ncr:1_{5A7C0088-F791-4BC6-A64D-D6E0EC9E10C8}" xr6:coauthVersionLast="47" xr6:coauthVersionMax="47" xr10:uidLastSave="{00000000-0000-0000-0000-000000000000}"/>
  <bookViews>
    <workbookView xWindow="-120" yWindow="-120" windowWidth="24240" windowHeight="13140" tabRatio="954" xr2:uid="{00000000-000D-0000-FFFF-FFFF00000000}"/>
  </bookViews>
  <sheets>
    <sheet name="ფორმა N1" sheetId="58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12" r:id="rId16"/>
    <sheet name="ფორმა N7" sheetId="9" r:id="rId17"/>
    <sheet name="ფორმა N 7.1" sheetId="18" r:id="rId18"/>
    <sheet name="ფორმა N8" sheetId="10" r:id="rId19"/>
    <sheet name="ფორმა N8.1" sheetId="16" r:id="rId20"/>
    <sheet name="ფორმა N8.2" sheetId="17" r:id="rId21"/>
    <sheet name="ფორმა 8.3" sheetId="39" r:id="rId22"/>
    <sheet name="ფორმა N 9" sheetId="35" r:id="rId23"/>
    <sheet name="ფორმა N9.1" sheetId="59" r:id="rId24"/>
    <sheet name="შემაჯამებელი ფორმა" sheetId="57" r:id="rId25"/>
    <sheet name="Validation" sheetId="13" state="veryHidden" r:id="rId26"/>
  </sheets>
  <externalReferences>
    <externalReference r:id="rId27"/>
    <externalReference r:id="rId28"/>
  </externalReferences>
  <definedNames>
    <definedName name="_xlnm._FilterDatabase" localSheetId="5" hidden="1">'ფორმა 4.2'!$A$9:$J$98</definedName>
    <definedName name="_xlnm._FilterDatabase" localSheetId="22" hidden="1">'ფორმა N 9'!$A$8:$I$8</definedName>
    <definedName name="_xlnm._FilterDatabase" localSheetId="0" hidden="1">'ფორმა N1'!$A$7:$M$133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N4.1'!$B$9:$D$32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23">#REF!</definedName>
    <definedName name="Date" localSheetId="24">#REF!</definedName>
    <definedName name="Date">#REF!</definedName>
    <definedName name="_xlnm.Print_Area" localSheetId="5">'ფორმა 4.2'!$A$1:$I$109</definedName>
    <definedName name="_xlnm.Print_Area" localSheetId="7">'ფორმა 4.4'!$A$1:$H$46</definedName>
    <definedName name="_xlnm.Print_Area" localSheetId="8">'ფორმა 4.5'!$A$1:$L$126</definedName>
    <definedName name="_xlnm.Print_Area" localSheetId="11">'ფორმა 5.2'!$A$1:$I$37</definedName>
    <definedName name="_xlnm.Print_Area" localSheetId="13">'ფორმა 5.4'!$A$1:$H$45</definedName>
    <definedName name="_xlnm.Print_Area" localSheetId="14">'ფორმა 5.5'!$A$1:$L$48</definedName>
    <definedName name="_xlnm.Print_Area" localSheetId="21">'ფორმა 8.3'!$A$1:$I$35</definedName>
    <definedName name="_xlnm.Print_Area" localSheetId="17">'ფორმა N 7.1'!$A$1:$H$24</definedName>
    <definedName name="_xlnm.Print_Area" localSheetId="22">'ფორმა N 9'!$A$1:$I$204</definedName>
    <definedName name="_xlnm.Print_Area" localSheetId="0">'ფორმა N1'!$A$1:$N$145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N4.1'!$A$1:$F$47</definedName>
    <definedName name="_xlnm.Print_Area" localSheetId="9">'ფორმა N5'!$A$1:$D$87</definedName>
    <definedName name="_xlnm.Print_Area" localSheetId="10">'ფორმა N5.1'!$A$1:$D$42</definedName>
    <definedName name="_xlnm.Print_Area" localSheetId="15">'ფორმა N6'!$A$1:$D$90</definedName>
    <definedName name="_xlnm.Print_Area" localSheetId="16">'ფორმა N7'!$A$1:$J$30</definedName>
    <definedName name="_xlnm.Print_Area" localSheetId="18">'ფორმა N8'!$A$1:$K$52</definedName>
    <definedName name="_xlnm.Print_Area" localSheetId="19">'ფორმა N8.1'!$A$1:$H$102</definedName>
    <definedName name="_xlnm.Print_Area" localSheetId="20">'ფორმა N8.2'!$A$1:$I$30</definedName>
    <definedName name="_xlnm.Print_Area" localSheetId="24">'შემაჯამებელი ფორმა'!$A$1:$C$35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57" l="1"/>
  <c r="C12" i="3"/>
  <c r="C16" i="3"/>
  <c r="C19" i="3"/>
  <c r="C10" i="3"/>
  <c r="D12" i="3"/>
  <c r="D16" i="3"/>
  <c r="D19" i="3"/>
  <c r="D10" i="3"/>
  <c r="D64" i="12"/>
  <c r="D45" i="12"/>
  <c r="D44" i="12"/>
  <c r="C11" i="12"/>
  <c r="C34" i="12"/>
  <c r="C10" i="12"/>
  <c r="I15" i="10"/>
  <c r="I12" i="10"/>
  <c r="J12" i="10"/>
  <c r="J16" i="10"/>
  <c r="J15" i="10"/>
  <c r="J22" i="10"/>
  <c r="J21" i="10"/>
  <c r="J20" i="10"/>
  <c r="J23" i="10"/>
  <c r="C21" i="57"/>
  <c r="C19" i="57"/>
  <c r="C18" i="57"/>
  <c r="D27" i="3"/>
  <c r="D26" i="3"/>
  <c r="D9" i="3"/>
  <c r="D12" i="7"/>
  <c r="D16" i="7"/>
  <c r="D19" i="7"/>
  <c r="D10" i="7"/>
  <c r="D27" i="7"/>
  <c r="D26" i="7"/>
  <c r="D9" i="7"/>
  <c r="C17" i="57"/>
  <c r="D17" i="40"/>
  <c r="D15" i="47"/>
  <c r="C14" i="57"/>
  <c r="D12" i="40"/>
  <c r="D10" i="47"/>
  <c r="C13" i="57"/>
  <c r="C12" i="57"/>
  <c r="D39" i="40"/>
  <c r="D37" i="47"/>
  <c r="C11" i="57"/>
  <c r="D26" i="40"/>
  <c r="D20" i="40"/>
  <c r="D35" i="40"/>
  <c r="D50" i="40"/>
  <c r="D16" i="40"/>
  <c r="D61" i="40"/>
  <c r="D56" i="40"/>
  <c r="D67" i="40"/>
  <c r="D76" i="40"/>
  <c r="D11" i="40"/>
  <c r="D24" i="47"/>
  <c r="D18" i="47"/>
  <c r="D33" i="47"/>
  <c r="D48" i="47"/>
  <c r="D14" i="47"/>
  <c r="D54" i="47"/>
  <c r="D59" i="47"/>
  <c r="D65" i="47"/>
  <c r="D73" i="47"/>
  <c r="D9" i="47"/>
  <c r="C10" i="57"/>
  <c r="G13" i="18"/>
  <c r="C10" i="47"/>
  <c r="C12" i="40"/>
  <c r="A6" i="57"/>
  <c r="C2" i="57"/>
  <c r="I2" i="35"/>
  <c r="I2" i="39"/>
  <c r="I2" i="17"/>
  <c r="H2" i="16"/>
  <c r="I2" i="10"/>
  <c r="G2" i="18"/>
  <c r="I2" i="9"/>
  <c r="K3" i="46"/>
  <c r="G2" i="45"/>
  <c r="G2" i="44"/>
  <c r="I2" i="43"/>
  <c r="C2" i="27"/>
  <c r="C2" i="47"/>
  <c r="K3" i="55"/>
  <c r="G2" i="34"/>
  <c r="G2" i="30"/>
  <c r="I2" i="29"/>
  <c r="C2" i="26"/>
  <c r="C2" i="40"/>
  <c r="C2" i="7"/>
  <c r="C2" i="3"/>
  <c r="A5" i="59"/>
  <c r="A5" i="35"/>
  <c r="A5" i="39"/>
  <c r="A5" i="17"/>
  <c r="A5" i="16"/>
  <c r="A5" i="10"/>
  <c r="A5" i="18"/>
  <c r="A5" i="9"/>
  <c r="A5" i="12"/>
  <c r="A6" i="46"/>
  <c r="A5" i="45"/>
  <c r="A5" i="44"/>
  <c r="A5" i="43"/>
  <c r="A6" i="27"/>
  <c r="A5" i="47"/>
  <c r="A6" i="55"/>
  <c r="A5" i="34"/>
  <c r="A5" i="30"/>
  <c r="A5" i="29"/>
  <c r="A6" i="26"/>
  <c r="A7" i="40"/>
  <c r="A5" i="7"/>
  <c r="A5" i="3"/>
  <c r="M11" i="59"/>
  <c r="M10" i="59"/>
  <c r="M9" i="59"/>
  <c r="C20" i="57"/>
  <c r="I194" i="35"/>
  <c r="K113" i="55"/>
  <c r="I34" i="44"/>
  <c r="H34" i="44"/>
  <c r="D31" i="7"/>
  <c r="C31" i="7"/>
  <c r="C27" i="7"/>
  <c r="C26" i="7"/>
  <c r="C19" i="7"/>
  <c r="C16" i="7"/>
  <c r="C12" i="7"/>
  <c r="D31" i="3"/>
  <c r="C31" i="3"/>
  <c r="C10" i="7"/>
  <c r="C9" i="7"/>
  <c r="C73" i="47"/>
  <c r="C59" i="47"/>
  <c r="C54" i="47"/>
  <c r="C48" i="47"/>
  <c r="C37" i="47"/>
  <c r="C33" i="47"/>
  <c r="C24" i="47"/>
  <c r="C18" i="47"/>
  <c r="C15" i="47"/>
  <c r="C14" i="47"/>
  <c r="C9" i="47"/>
  <c r="K35" i="46"/>
  <c r="H34" i="45"/>
  <c r="G34" i="45"/>
  <c r="I25" i="43"/>
  <c r="H25" i="43"/>
  <c r="G25" i="43"/>
  <c r="C27" i="3"/>
  <c r="I98" i="29"/>
  <c r="C61" i="40"/>
  <c r="C56" i="40"/>
  <c r="C50" i="40"/>
  <c r="C39" i="40"/>
  <c r="C35" i="40"/>
  <c r="C26" i="40"/>
  <c r="C20" i="40"/>
  <c r="C17" i="40"/>
  <c r="A6" i="40"/>
  <c r="C16" i="40"/>
  <c r="C11" i="40"/>
  <c r="H39" i="10"/>
  <c r="H36" i="10"/>
  <c r="H32" i="10"/>
  <c r="H24" i="10"/>
  <c r="H19" i="10"/>
  <c r="H17" i="10"/>
  <c r="H14" i="10"/>
  <c r="A4" i="39"/>
  <c r="A4" i="35"/>
  <c r="H34" i="34"/>
  <c r="G34" i="34"/>
  <c r="A4" i="34"/>
  <c r="I34" i="30"/>
  <c r="H34" i="30"/>
  <c r="A4" i="30"/>
  <c r="H98" i="29"/>
  <c r="G98" i="29"/>
  <c r="A4" i="29"/>
  <c r="D25" i="27"/>
  <c r="C25" i="27"/>
  <c r="A5" i="27"/>
  <c r="D33" i="26"/>
  <c r="C33" i="26"/>
  <c r="A5" i="26"/>
  <c r="A4" i="18"/>
  <c r="H10" i="10"/>
  <c r="H9" i="10"/>
  <c r="C64" i="12"/>
  <c r="A4" i="17"/>
  <c r="A4" i="16"/>
  <c r="A4" i="10"/>
  <c r="A4" i="9"/>
  <c r="A4" i="12"/>
  <c r="A4" i="7"/>
  <c r="J24" i="10"/>
  <c r="I24" i="10"/>
  <c r="G24" i="10"/>
  <c r="F24" i="10"/>
  <c r="E24" i="10"/>
  <c r="D24" i="10"/>
  <c r="C24" i="10"/>
  <c r="B24" i="10"/>
  <c r="I39" i="10"/>
  <c r="I36" i="10"/>
  <c r="I32" i="10"/>
  <c r="I19" i="10"/>
  <c r="I17" i="10"/>
  <c r="I14" i="10"/>
  <c r="I10" i="10"/>
  <c r="G39" i="10"/>
  <c r="G36" i="10"/>
  <c r="G32" i="10"/>
  <c r="G19" i="10"/>
  <c r="G17" i="10"/>
  <c r="G14" i="10"/>
  <c r="G10" i="10"/>
  <c r="E39" i="10"/>
  <c r="E36" i="10"/>
  <c r="E32" i="10"/>
  <c r="E19" i="10"/>
  <c r="E17" i="10"/>
  <c r="E14" i="10"/>
  <c r="E10" i="10"/>
  <c r="C39" i="10"/>
  <c r="C36" i="10"/>
  <c r="C32" i="10"/>
  <c r="C19" i="10"/>
  <c r="C17" i="10"/>
  <c r="C14" i="10"/>
  <c r="C10" i="10"/>
  <c r="E9" i="10"/>
  <c r="G9" i="10"/>
  <c r="C9" i="10"/>
  <c r="I9" i="10"/>
  <c r="C45" i="12"/>
  <c r="D34" i="12"/>
  <c r="D11" i="12"/>
  <c r="J39" i="10"/>
  <c r="J36" i="10"/>
  <c r="F39" i="10"/>
  <c r="F36" i="10"/>
  <c r="D39" i="10"/>
  <c r="D36" i="10"/>
  <c r="B39" i="10"/>
  <c r="B36" i="10"/>
  <c r="J32" i="10"/>
  <c r="F32" i="10"/>
  <c r="D32" i="10"/>
  <c r="B32" i="10"/>
  <c r="J19" i="10"/>
  <c r="J17" i="10"/>
  <c r="F19" i="10"/>
  <c r="F17" i="10"/>
  <c r="D19" i="10"/>
  <c r="D17" i="10"/>
  <c r="B19" i="10"/>
  <c r="B17" i="10"/>
  <c r="J14" i="10"/>
  <c r="F14" i="10"/>
  <c r="D14" i="10"/>
  <c r="B14" i="10"/>
  <c r="J10" i="10"/>
  <c r="F10" i="10"/>
  <c r="D10" i="10"/>
  <c r="B10" i="10"/>
  <c r="C26" i="3"/>
  <c r="B9" i="10"/>
  <c r="D10" i="12"/>
  <c r="J9" i="10"/>
  <c r="C44" i="12"/>
  <c r="D9" i="10"/>
  <c r="F9" i="10"/>
  <c r="C9" i="3"/>
</calcChain>
</file>

<file path=xl/sharedStrings.xml><?xml version="1.0" encoding="utf-8"?>
<sst xmlns="http://schemas.openxmlformats.org/spreadsheetml/2006/main" count="4062" uniqueCount="1982">
  <si>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</si>
  <si>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</si>
  <si>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</si>
  <si>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</si>
  <si>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</si>
  <si>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</si>
  <si>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</si>
  <si>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</si>
  <si>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</si>
  <si>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</si>
  <si>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</si>
  <si>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</si>
  <si>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</si>
  <si>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</si>
  <si>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</si>
  <si>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</si>
  <si>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</si>
  <si>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</si>
  <si>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</si>
  <si>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</si>
  <si>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</si>
  <si>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</si>
  <si>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</si>
  <si>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</si>
  <si>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</si>
  <si>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</si>
  <si>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</si>
  <si>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</si>
  <si>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</si>
  <si>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</si>
  <si>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</si>
  <si>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</si>
  <si>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</si>
  <si>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</si>
  <si>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</si>
  <si>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</si>
  <si>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</si>
  <si>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</si>
  <si>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</si>
  <si>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</si>
  <si>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</si>
  <si>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</si>
  <si>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</si>
  <si>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</si>
  <si>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</si>
  <si>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</si>
  <si>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</si>
  <si>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</si>
  <si>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</si>
  <si>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</si>
  <si>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</si>
  <si>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</si>
  <si>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</si>
  <si>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</si>
  <si>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</si>
  <si>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</si>
  <si>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</si>
  <si>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</si>
  <si>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</si>
  <si>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</si>
  <si>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</si>
  <si>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</si>
  <si>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</si>
  <si>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</si>
  <si>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</si>
  <si>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</si>
  <si>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</si>
  <si>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</si>
  <si>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</si>
  <si>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</si>
  <si>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</si>
  <si>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</si>
  <si>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</si>
  <si>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</si>
  <si>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</si>
  <si>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</si>
  <si>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</si>
  <si>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</si>
  <si>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</si>
  <si>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</si>
  <si>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</si>
  <si>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</si>
  <si>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</si>
  <si>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</si>
  <si>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</si>
  <si>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</si>
  <si>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</si>
  <si>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</si>
  <si>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</si>
  <si>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</si>
  <si>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</si>
  <si>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</si>
  <si>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</si>
  <si>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</si>
  <si>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</si>
  <si>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</si>
  <si>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</si>
  <si>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</si>
  <si>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</si>
  <si>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</si>
  <si>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</si>
  <si>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</si>
  <si>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</si>
  <si>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</si>
  <si>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</si>
  <si>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</si>
  <si>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</si>
  <si>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</si>
  <si>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</si>
  <si>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</si>
  <si>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</si>
  <si>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</si>
  <si>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</si>
  <si>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</si>
  <si>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</si>
  <si>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</si>
  <si>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</si>
  <si>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</si>
  <si>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</si>
  <si>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</si>
  <si>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</si>
  <si>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</si>
  <si>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</si>
  <si>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</si>
  <si>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</si>
  <si>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</si>
  <si>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</si>
  <si>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</si>
  <si>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</si>
  <si>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</si>
  <si>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</si>
  <si>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</si>
  <si>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</si>
  <si>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</si>
  <si>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</si>
  <si>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</si>
  <si>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</si>
  <si>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</si>
  <si>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</si>
  <si>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</si>
  <si>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</si>
  <si>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</si>
  <si>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</si>
  <si>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</si>
  <si>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</si>
  <si>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</si>
  <si>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</si>
  <si>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</si>
  <si>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</si>
  <si>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</si>
  <si>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</si>
  <si>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</si>
  <si>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</si>
  <si>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</si>
  <si>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</si>
  <si>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</si>
  <si>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</si>
  <si>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</si>
  <si>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</si>
  <si>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</si>
  <si>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</si>
  <si>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</si>
  <si>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</si>
  <si>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</si>
  <si>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</si>
  <si>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</si>
  <si>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</si>
  <si>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</si>
  <si>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</si>
  <si>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</si>
  <si>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</si>
  <si>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</si>
  <si>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</si>
  <si>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</si>
  <si>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</si>
  <si>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</si>
  <si>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</si>
  <si>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</si>
  <si>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</si>
  <si>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</si>
  <si>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</si>
  <si>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</si>
  <si>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</si>
  <si>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</si>
  <si>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</si>
  <si>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</si>
  <si>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</si>
  <si>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</si>
  <si>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</si>
  <si>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</si>
  <si>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</si>
  <si>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</si>
  <si>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</si>
  <si>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</si>
  <si>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</si>
  <si>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</si>
  <si>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</si>
  <si>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</si>
  <si>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</si>
  <si>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</si>
  <si>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</si>
  <si>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</si>
  <si>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</si>
  <si>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</si>
  <si>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</si>
  <si>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</si>
  <si>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</si>
  <si>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</si>
  <si>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შემოსავლის ტიპი</t>
  </si>
  <si>
    <t>პირადი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</si>
  <si>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</si>
  <si>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</si>
  <si>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</si>
  <si>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</si>
  <si>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</si>
  <si>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</si>
  <si>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</si>
  <si>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</si>
  <si>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</si>
  <si>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</si>
  <si>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</si>
  <si>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</si>
  <si>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</si>
  <si>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</si>
  <si>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</si>
  <si>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</si>
  <si>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</si>
  <si>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</si>
  <si>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</si>
  <si>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</si>
  <si>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</si>
  <si>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</si>
  <si>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</si>
  <si>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</si>
  <si>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</si>
  <si>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</si>
  <si>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</si>
  <si>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</si>
  <si>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</si>
  <si>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</si>
  <si>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</si>
  <si>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</si>
  <si>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</si>
  <si>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</si>
  <si>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</si>
  <si>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</si>
  <si>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</si>
  <si>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</si>
  <si>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</si>
  <si>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</si>
  <si>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</si>
  <si>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</si>
  <si>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</si>
  <si>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</si>
  <si>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</si>
  <si>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</si>
  <si>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</si>
  <si>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</si>
  <si>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</si>
  <si>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</si>
  <si>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</si>
  <si>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</si>
  <si>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</si>
  <si>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</si>
  <si>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</si>
  <si>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</si>
  <si>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</si>
  <si>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</si>
  <si>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</si>
  <si>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</si>
  <si>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</si>
  <si>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</si>
  <si>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</si>
  <si>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</si>
  <si>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</si>
  <si>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</si>
  <si>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</si>
  <si>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</si>
  <si>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</si>
  <si>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</si>
  <si>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</si>
  <si>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</si>
  <si>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</si>
  <si>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</si>
  <si>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</si>
  <si>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</si>
  <si>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</si>
  <si>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</si>
  <si>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</si>
  <si>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</si>
  <si>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</si>
  <si>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</si>
  <si>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</si>
  <si>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</si>
  <si>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</si>
  <si>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</si>
  <si>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</si>
  <si>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</si>
  <si>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</si>
  <si>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</si>
  <si>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</si>
  <si>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</si>
  <si>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</si>
  <si>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</si>
  <si>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</si>
  <si>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</si>
  <si>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</si>
  <si>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</si>
  <si>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</si>
  <si>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</si>
  <si>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</si>
  <si>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</si>
  <si>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პოზიცია</t>
  </si>
  <si>
    <t>სულ *</t>
  </si>
  <si>
    <t>ხელფასი</t>
  </si>
  <si>
    <t>განაცემის ტიპი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</si>
  <si>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</si>
  <si>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</si>
  <si>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</si>
  <si>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</si>
  <si>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</si>
  <si>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</si>
  <si>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</si>
  <si>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</si>
  <si>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</si>
  <si>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</si>
  <si>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</si>
  <si>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</si>
  <si>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</si>
  <si>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</si>
  <si>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</si>
  <si>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</si>
  <si>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</si>
  <si>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</si>
  <si>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</si>
  <si>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</si>
  <si>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</si>
  <si>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</si>
  <si>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</si>
  <si>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</si>
  <si>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</si>
  <si>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</si>
  <si>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</si>
  <si>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</si>
  <si>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</si>
  <si>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</si>
  <si>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</si>
  <si>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</si>
  <si>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</si>
  <si>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</si>
  <si>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</si>
  <si>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</si>
  <si>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</si>
  <si>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</si>
  <si>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</si>
  <si>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</si>
  <si>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</si>
  <si>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</si>
  <si>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</si>
  <si>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</si>
  <si>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</si>
  <si>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</si>
  <si>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</si>
  <si>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</si>
  <si>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</si>
  <si>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</si>
  <si>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</si>
  <si>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</si>
  <si>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საკონტრაქტო წლიური საპროცენტო განაკვეთი</t>
  </si>
  <si>
    <t>სესხის დაფარვის პირობები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</si>
  <si>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</si>
  <si>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</si>
  <si>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</si>
  <si>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</si>
  <si>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</si>
  <si>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</si>
  <si>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</si>
  <si>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</si>
  <si>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</si>
  <si>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</si>
  <si>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</si>
  <si>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</si>
  <si>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</si>
  <si>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</si>
  <si>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1.2.1.3</t>
  </si>
  <si>
    <t>სულ:*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</si>
  <si>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</si>
  <si>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ქონების აღწერილობა ****</t>
  </si>
  <si>
    <t>ფორმა N5.3 - მივლინებები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</si>
  <si>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</si>
  <si>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</si>
  <si>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</si>
  <si>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</si>
  <si>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</si>
  <si>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</si>
  <si>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</si>
  <si>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</si>
  <si>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</si>
  <si>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</si>
  <si>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</si>
  <si>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</si>
  <si>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</si>
  <si>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</si>
  <si>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</si>
  <si>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</si>
  <si>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</si>
  <si>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</si>
  <si>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</si>
  <si>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</si>
  <si>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</si>
  <si>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</si>
  <si>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</si>
  <si>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</si>
  <si>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მივლინება</t>
  </si>
  <si>
    <t>ფორმა N4.5 - რეკლამის ხარჯი</t>
  </si>
  <si>
    <t>ლექციების, გამოფენების და სხვა საჯარო ღონისძიებების მოწყობით მიღებული შემოსავლები</t>
  </si>
  <si>
    <t>რეკლამირებული სუბიექტი***</t>
  </si>
  <si>
    <t>*</t>
  </si>
  <si>
    <t xml:space="preserve">რეკლამის ჯამური ხარჯი </t>
  </si>
  <si>
    <t>სატელევიზიო რეკლამა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</si>
  <si>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</si>
  <si>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</si>
  <si>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</si>
  <si>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</si>
  <si>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</si>
  <si>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</si>
  <si>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</si>
  <si>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</si>
  <si>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</si>
  <si>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</si>
  <si>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</si>
  <si>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</si>
  <si>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</si>
  <si>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</si>
  <si>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საგამომცემლო საქმიანობიდან მიღებული თანხები</t>
  </si>
  <si>
    <t>საბანკო დაწესებულება</t>
  </si>
  <si>
    <t xml:space="preserve"> საბანკო ანგარიშის ნომერი</t>
  </si>
  <si>
    <t>**</t>
  </si>
  <si>
    <t>***</t>
  </si>
  <si>
    <t>****</t>
  </si>
  <si>
    <t>სხვა არაფულადი შემოსავლები (მათ შორის მოგება კურსთაშორისი სხვაობიდან)</t>
  </si>
  <si>
    <r>
      <t xml:space="preserve">გარე რეკლამის ხარჯი </t>
    </r>
    <r>
      <rPr>
        <b/>
        <sz val="10"/>
        <rFont val="Sylfaen"/>
        <family val="1"/>
      </rPr>
      <t>*</t>
    </r>
  </si>
  <si>
    <t>დანიშნულება</t>
  </si>
  <si>
    <t>ადგილი</t>
  </si>
  <si>
    <t>პერიოდი (დღეებში)</t>
  </si>
  <si>
    <t>ხარჯი</t>
  </si>
  <si>
    <t xml:space="preserve">ფაქტობრივი </t>
  </si>
  <si>
    <t xml:space="preserve">საკასო </t>
  </si>
  <si>
    <t>პირადი ნომერი / საიდენტიფიკაციო კოდი</t>
  </si>
  <si>
    <t>განსხვავებული სქესის წარმომადგენელთათვის გათვალისწინებული დანამატი</t>
  </si>
  <si>
    <t xml:space="preserve">ფორმა N4 - ხარჯები </t>
  </si>
  <si>
    <t>(საარჩევნო კამპანიის ფონდის ხარჯების გარდა)</t>
  </si>
  <si>
    <r>
      <rPr>
        <b/>
        <sz val="10"/>
        <rFont val="Sylfaen"/>
        <family val="1"/>
      </rPr>
      <t>*</t>
    </r>
    <r>
      <rPr>
        <sz val="10"/>
        <rFont val="Sylfaen"/>
        <family val="1"/>
      </rPr>
      <t xml:space="preserve">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  </r>
  </si>
  <si>
    <r>
      <t xml:space="preserve">** </t>
    </r>
    <r>
      <rPr>
        <sz val="10"/>
        <rFont val="Sylfaen"/>
        <family val="1"/>
      </rPr>
      <t>ჯამური მაჩვენებლები უნდა ედრებოდეს ფორმა N 4-ში წარმოდგენილ N 1.2.15 და N 1.6.4 მუხლების შესაბამის მნიშნელობათა ჯამს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</si>
  <si>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ფორმა N4.1 ივსება მხოლოდ იმ შემთხვევაში, თუ ფორმა N4-ში წარმოდგენილი სხვადასხვა ხარჯები (1.6.4), სხვა დანარჩენი საქონლისა და მომსახურების (1.2.15) ფაქტიური და საკასო ხარჯის მოცულობა ცალ-ცალკე ან ერთად აღებული აღემატება ამავე ფორმის N 1.2 ან  N 1.6 მუხლების შესაბამისი მნიშვნელობების 5 %-ს ან 1000 ლარს</t>
    </r>
  </si>
  <si>
    <r>
      <rPr>
        <b/>
        <sz val="10"/>
        <rFont val="Sylfaen"/>
        <family val="1"/>
      </rPr>
      <t xml:space="preserve"> *</t>
    </r>
    <r>
      <rPr>
        <sz val="10"/>
        <rFont val="Sylfaen"/>
        <family val="1"/>
      </rPr>
      <t xml:space="preserve"> ჯამური მაჩვენებლები უნდა ედრებოდეს ფორმა N4-ში და N5-ში წარმოდგენილი N 1.1.1 და N 1.1.2 მუხლების შესაბამის მნიშვნელობათა ჯამს.</t>
    </r>
  </si>
  <si>
    <t>სულ: *</t>
  </si>
  <si>
    <t>სესხის ოდენობა</t>
  </si>
  <si>
    <t>სესხის ვადა (თვეების რაოდენ.)</t>
  </si>
  <si>
    <t>სესხის უზრუნვ.</t>
  </si>
  <si>
    <t>თავდებობა (კი/არა)</t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</si>
  <si>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N4-ში და N5-ში წარმოდგენილი N1.3 მუხლების შესაბამის მნიშვნელობათა ჯამს</t>
    </r>
  </si>
  <si>
    <r>
      <rPr>
        <b/>
        <sz val="10"/>
        <rFont val="Sylfaen"/>
        <family val="1"/>
      </rPr>
      <t xml:space="preserve">** </t>
    </r>
    <r>
      <rPr>
        <sz val="10"/>
        <rFont val="Sylfaen"/>
        <family val="1"/>
      </rPr>
      <t>ბეჭდური და ინტერნეტ რეკლამის შემთხვევაში</t>
    </r>
  </si>
  <si>
    <r>
      <rPr>
        <b/>
        <sz val="10"/>
        <rFont val="Sylfaen"/>
        <family val="1"/>
      </rPr>
      <t xml:space="preserve">**** </t>
    </r>
    <r>
      <rPr>
        <sz val="10"/>
        <rFont val="Sylfaen"/>
        <family val="1"/>
      </rPr>
      <t>ჯამური მაჩვენებლები უნდა ედრებოდეს ფორმა N4-ში წარმოდგენილი N 1.2.8 მუხლის  შესაბამის მნიშვნელობებს</t>
    </r>
  </si>
  <si>
    <r>
      <t xml:space="preserve">***** </t>
    </r>
    <r>
      <rPr>
        <sz val="10"/>
        <rFont val="Sylfaen"/>
        <family val="1"/>
      </rPr>
      <t>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</si>
  <si>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</si>
  <si>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ფორმა N5.1 ივსება მხოლოდ იმ შემთხვევაში, თუ ფორმა N5-ში წარმოდგენილი სხვადასხვა ხარჯები (1.6.4), სხვა დანარჩენი საქონლისა და მომსახურების (1.2.15) ფაქტიური და საკასო ხარჯის მოცულობა ცალ-ცალკე ან ერთად აღებული აღემატება ამავე ფორმის N 1.2 ან  N 1.6 მუხლების შესაბამისი მნიშვნელობების 5 %-ს ან 1000 ლარს</t>
    </r>
  </si>
  <si>
    <r>
      <t xml:space="preserve">** </t>
    </r>
    <r>
      <rPr>
        <sz val="10"/>
        <rFont val="Sylfaen"/>
        <family val="1"/>
      </rPr>
      <t>ჯამური მაჩვენებლები უნდა ედრებოდეს ფორმა N 5-ში წარმოდგენილ N 1.2.15 და N 1.6.4 მუხლების შესაბამის მნიშნელობათა ჯამს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</si>
  <si>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</si>
  <si>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 N5-ში წარმოდგენილი N 1.2.1 მუხლის  შესაბამის მნიშვნელობებს.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</si>
  <si>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N5-ში წარმოდგენილ N1.3 მუხლის შესაბამის მნიშვნელობებს.</t>
    </r>
  </si>
  <si>
    <r>
      <rPr>
        <b/>
        <sz val="10"/>
        <rFont val="Sylfaen"/>
        <family val="1"/>
      </rPr>
      <t xml:space="preserve">**** </t>
    </r>
    <r>
      <rPr>
        <sz val="10"/>
        <rFont val="Sylfaen"/>
        <family val="1"/>
      </rPr>
      <t>ჯამური მაჩვენებლები უნდა ედრებოდეს ფორმა N5-ში წარმოდგენილი N 1.2.8 მუხლის  შესაბამის მნიშვნელობებს</t>
    </r>
  </si>
  <si>
    <t>ფორმა N 9.1 - სესხი/კრედიტი *</t>
  </si>
  <si>
    <t>სულ *:</t>
  </si>
  <si>
    <t>შემაჯამებელი ფორმა</t>
  </si>
  <si>
    <t>ფორმა N8.1 - უძრავი ქონების რეესტრი</t>
  </si>
  <si>
    <t>შემომწირველი/საწევრო შენატანის განმახორციელებელი პირი</t>
  </si>
  <si>
    <t xml:space="preserve"> მითითებულ ველში ივსება შემოსავლის შესაბამისი ტიპი - შემოწირულება ან საწევრო შენატანი.</t>
  </si>
  <si>
    <t xml:space="preserve">მითითებულ ველში ივსება შესაბამისი მონაცემი შემომწირველის (ფიზიკური პირი ან იურიდიული პირი) ან საწევრო შენატანის განმახორციელებელი პირის (ფიზიკური პირი) შესახებ. </t>
  </si>
  <si>
    <t>ფორმა N2 - შემოსავლები (საარჩევნო კამპანიის ფონდის სახსრების გარდა)</t>
  </si>
  <si>
    <t>საწესდებო მიზნებიდან გამომდინარე სხვა საქმიანობიდან მიღებული თანხები</t>
  </si>
  <si>
    <t>საწესდებო მიზნებიდან გამომდინარე და სხვა საქმიანობიდან მიღებული თანხები</t>
  </si>
  <si>
    <r>
      <rPr>
        <b/>
        <sz val="10"/>
        <rFont val="Sylfaen"/>
        <family val="1"/>
      </rPr>
      <t>***</t>
    </r>
    <r>
      <rPr>
        <sz val="10"/>
        <rFont val="Sylfaen"/>
        <family val="1"/>
      </rPr>
      <t xml:space="preserve"> რეკლამაზე გამოსახული პარტიის, საარჩევნო სუბიექტობის კანდიდატის,საარჩევნო სუბიექტის, განცხადებული საარჩევნო მიზნის მქონე პირის ვინაობა/დასახელება</t>
    </r>
  </si>
  <si>
    <r>
      <rPr>
        <b/>
        <sz val="10"/>
        <rFont val="Sylfaen"/>
        <family val="1"/>
      </rPr>
      <t>***</t>
    </r>
    <r>
      <rPr>
        <sz val="10"/>
        <rFont val="Sylfaen"/>
        <family val="1"/>
      </rPr>
      <t xml:space="preserve"> რეკლამაზე გამოსახული პარტიის, საარჩევნო სუბიექტობის კანდიდატის, საარჩევნო სუბიექტის,განცხადებული საარჩევნო მიზნის მქონე პირის ვინაობა/დასახელება</t>
    </r>
  </si>
  <si>
    <t>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შესახებ.</t>
  </si>
  <si>
    <t>*****</t>
  </si>
  <si>
    <t>ფორმა N5.2 - შრომის ანაზღაურება (ხელფასი ან ნებისმიერი სხვა ანაზღაურება, რომელსაც იღებს დასაქმებული დამსაქმებლისგან სამუშაოს შესრულების სანაცვლოდ)</t>
  </si>
  <si>
    <t>სხვა ანაზღაურება</t>
  </si>
  <si>
    <t xml:space="preserve">ფორმა N5.4 - სხვა განაცემები ფიზიკურ პირებზე (შრომის ანაზღაურების გარდა) </t>
  </si>
  <si>
    <t>არაფულადი ფორმით ***</t>
  </si>
  <si>
    <t>მითითებულ ველში ივსება შემოწირულების სახით მიღებული ქონების შესახებ დეტალური ინფორმაცია (მაგ.: მიწის ფართობი, ადგილმდებარეობა, საკადასტრო კოდი და ა.შ.)</t>
  </si>
  <si>
    <t>თავდები პირის (ფიზიკური/იურიდიული) სახელი, გვარი/სახელწოდება</t>
  </si>
  <si>
    <r>
      <t xml:space="preserve">* </t>
    </r>
    <r>
      <rPr>
        <sz val="10"/>
        <rFont val="Arial"/>
        <family val="2"/>
      </rPr>
      <t>"მოქალაქეთა პოლიტიკური გაერთიანებების შესახებ" საქართველოს ორგანული კანონის 25-ე მუხლის მე-5 პუნქტის თანახმად,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განმავლობაში.</t>
    </r>
  </si>
  <si>
    <t>ფორმა N9 - ვალდებულებების რეესტრი</t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</si>
  <si>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სულ ვალდებულებები უნდა ედრებოდეს ფორმა N6-ში წარმოდგენილ ვალდებულებების შესაბამის ანგარიშთა ნაშთებს საანგარიშგებო პერიოდის ბოლოს.</t>
    </r>
  </si>
  <si>
    <t>ფორმა N8.3 - იჯარით/ქირით აღებული სხვა მოძრავი ქონების რეესტრი</t>
  </si>
  <si>
    <t>ფორმა N8.2 - სატრანსპორტო საშუალებების რეესტრი</t>
  </si>
  <si>
    <t>ფორმა N8 - არაფინანსური აქტივები</t>
  </si>
  <si>
    <t>ფორმა N7.1 - ნაღდი ფულით განხორციელებულ სალაროს ოპერაციათა რეესტრი</t>
  </si>
  <si>
    <t>ფორმა N7 - საბანკო ანგარიშები</t>
  </si>
  <si>
    <t>ფორმა N6 - საბალანსო ანგარიშგება</t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</si>
  <si>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რეკლამის დამკვეთი შესაძლებელია იყოს დეკლარაციის წარმომდგენი სუბიექტი (პარტია, საარჩევნო სუბიექტობის კანდიდატი,საარჩევნო სუბიექტი, გაცხადებეული საარჩევნო მიზნის მქონე პირი) ან შემომწირველი, რომელის შესახებ ინფორმაცია ასევე უნდა აისახოს ფორმა N1-ში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</si>
  <si>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რეკლამის დამკვეთი შესაძლებელია იყოს დეკლარაციის წარმომდგენი სუბიექტი (პარტია, საარჩევნო სუბიექტობის კანდიდატი, საარჩევნო სუბიექტი, გაცხადებეული საარჩევნო მიზნის მქონე პირი)  ან შემომწირველი, რომელის შესახებ ინფორმაცია ასევე უნდა აისახოს ფორმა N1-ში</t>
    </r>
  </si>
  <si>
    <t xml:space="preserve">ფორმა N4.4 - სხვა განაცემები ფიზიკურ პირებზე (შრომის ანაზღაურების გარდა) </t>
  </si>
  <si>
    <r>
      <rPr>
        <b/>
        <sz val="10"/>
        <rFont val="Sylfaen"/>
        <family val="1"/>
      </rPr>
      <t>*</t>
    </r>
    <r>
      <rPr>
        <sz val="10"/>
        <rFont val="Sylfaen"/>
        <family val="1"/>
      </rPr>
      <t xml:space="preserve"> ჯამური მაჩვენებლები უნდა ედრებოდეს ფორმა N4-ში და N5-ში წარმოდგენილი N 1.2.1  მუხლის შესაბამისი მნიშვნელობის ჯამს</t>
    </r>
  </si>
  <si>
    <t>სიმბოლიკის დამზადებით და გავრცელებით მიღებული შემოსავლები</t>
  </si>
  <si>
    <r>
      <t xml:space="preserve"> </t>
    </r>
    <r>
      <rPr>
        <b/>
        <sz val="8"/>
        <rFont val="Sylfaen"/>
        <family val="1"/>
      </rPr>
      <t>არამატერიალური</t>
    </r>
    <r>
      <rPr>
        <b/>
        <sz val="9"/>
        <rFont val="Sylfaen"/>
        <family val="1"/>
      </rPr>
      <t xml:space="preserve"> ფასეულობა *****</t>
    </r>
  </si>
  <si>
    <t>შემოსავლის ტიპი *</t>
  </si>
  <si>
    <t xml:space="preserve">ფორმა N1  შემოწირულებები და საწევრო შენატანები </t>
  </si>
  <si>
    <t>ფიზიკური პირის სახელი და გვარი / იურიდიული პირის დასახელება **</t>
  </si>
  <si>
    <t>მითითებულ ველში ივსება შემოწირულების სახით მიღებული არამატერიალური ფასეულობა (მათ შორის შეღავათიანი კრედიტი).</t>
  </si>
  <si>
    <t>ფორმა N4.2 - შრომის ანაზღაურება (ხელფასი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სანაცვლოდ)</t>
  </si>
  <si>
    <t xml:space="preserve">   2.1 ნედლეული და მასალები</t>
  </si>
  <si>
    <t>არაფულად ფორმაში იგულისხმება უსასყიდლოდ ან ფასდაკლებით/შეღავათიანი პირობებით მიღებული მატერიალური (უძრავი და მოძრავი ნივთი) ან არამატერიალური ფასეულობა (მათ შორის შეღავათიანი კრედიტი) და მომსახურება. შემოწირულების ოდენობა უნდა განისაზღვროს ქონების ან მომსახურების საბაზრო ღირებულების მიხედვით. სსიპ - ანტიკორუფციული ბიურო უფლებამოსილია გადაამოწმოს ქონების/ მომსახურების საბაზრო ღირებულება და  საჭიროების შემთხვევაში მოითხოვოს შესაბამისი კორექტირება.</t>
  </si>
  <si>
    <t>თბილისი, კახეთის გზატკეცილი 45ა</t>
  </si>
  <si>
    <t>თბილისი, ბროსეს ქუჩა N6</t>
  </si>
  <si>
    <t>თბილისი, გამსახურდიას გამზ. 34/ალ. ყაზბეგის გამზ. 2</t>
  </si>
  <si>
    <t>თბილისი, ლიბანის ქ. 10 კორ. 2 ბ. 29</t>
  </si>
  <si>
    <t>თბილისი, მუხიანის დას. 1-ლი მ/რ კორ. 2</t>
  </si>
  <si>
    <t>თბილისი, ცოტნე დადიანის 90</t>
  </si>
  <si>
    <t>თბილისი, გიორგი სააკაძის II გასასვლელი, N4</t>
  </si>
  <si>
    <t>თბილისი, ხიზანიშვილის ქ. 41</t>
  </si>
  <si>
    <t>თბილისი, აღმაშენებლის გამზ. 47</t>
  </si>
  <si>
    <t>თბილისი, ვარკეთილი-3, მე-4 მ/რ კორ. 419-ის მიმდებარედ</t>
  </si>
  <si>
    <t>თბილისი, ურეკის ქ. 15</t>
  </si>
  <si>
    <t>ქობულეთი, დავით აღმაშენებლის გამზ. 94ა</t>
  </si>
  <si>
    <t>შუახევი, რუსთაველის ქ. 17</t>
  </si>
  <si>
    <t>ბათუმი, გორგასალის ქ. 28</t>
  </si>
  <si>
    <t>ხელვაჩაური, ფრიდონ ხალვაშის მე-9 შეს. N2</t>
  </si>
  <si>
    <t>ქედა, აღმაშენებლის N1</t>
  </si>
  <si>
    <t>ხულო, ხიმშიაშვილის ქ. 13</t>
  </si>
  <si>
    <t>ხარაგაული, სოლომონ მეფის ქუჩა 43</t>
  </si>
  <si>
    <t>ქუთაისი, რუსთაველის გამზ. 82-84</t>
  </si>
  <si>
    <t>ბაღდათი, რუსთაველის ქ. 40</t>
  </si>
  <si>
    <t>ტყიბული, გამსახურდიას ქ. 36</t>
  </si>
  <si>
    <t>წყალტუბო, ი. ჭაჭავაძის ქ. 10 ბ. 15</t>
  </si>
  <si>
    <t>ხონი, მოედანი თავისუფლება N12</t>
  </si>
  <si>
    <t>ზესტაფონი, დ. აღმაშენებლის ქ. 27</t>
  </si>
  <si>
    <t>თერჯოლა, რუსთაველის ქ. 122</t>
  </si>
  <si>
    <t>საჩხერე, კოსტავას 13</t>
  </si>
  <si>
    <t>ჭიათურა, აღმაშენებლის 13</t>
  </si>
  <si>
    <t>ჩხოროწყუ, ჭავჭავაძის ქ. 8</t>
  </si>
  <si>
    <t>აბაშა, თავისუფლების ქ. 75</t>
  </si>
  <si>
    <t>ზუგდიდი, მეუნარგიას ქ. 2</t>
  </si>
  <si>
    <t>ფოთი, დავით აღმაშენებლის ქუჩა N30</t>
  </si>
  <si>
    <t>მარტვილი, გახოკიძის ქ. 2</t>
  </si>
  <si>
    <t>წალენჯიხა, 9 აპრილის ქ. 8</t>
  </si>
  <si>
    <t>მესტია, ბ. კახიანის ქ. 9</t>
  </si>
  <si>
    <t>ხობი, ცოტნე დადიანის 181</t>
  </si>
  <si>
    <t>სენაკი, ჯორჯაძის 13</t>
  </si>
  <si>
    <t>ცაგერი, რუსთაველის ქ. 3 მე-2 ჩიხი</t>
  </si>
  <si>
    <t>ოზურგეთი, დოლიძის ქ. №13</t>
  </si>
  <si>
    <t>ლანჩხუთი, თბილისის ქ. 1</t>
  </si>
  <si>
    <t>კასპი, კოსტავას ქ. 27</t>
  </si>
  <si>
    <t>გორი, გარსევანიშვილის ქ. 1</t>
  </si>
  <si>
    <t>ხაშური, კონსტანტინე ლესელიძის ქ. 10ა</t>
  </si>
  <si>
    <t>ქარელი, თამარ მეფის ქ. 14</t>
  </si>
  <si>
    <t>გარდაბანი, ს. ქესალო</t>
  </si>
  <si>
    <t>დმანისი, გულისაშვილის ქ. 2</t>
  </si>
  <si>
    <t>რუსთავი, მე-14 მ/რ, სახლი N10</t>
  </si>
  <si>
    <t>მარნეული, ნ. ნარიმანოვის 1</t>
  </si>
  <si>
    <t>ბოლნისი, სულხან-საბას ქ. 72</t>
  </si>
  <si>
    <t>წალკა, არისტოტელეს ქ. 3</t>
  </si>
  <si>
    <t>თეთრიწყარო, თამარ მეფის ქ. 22</t>
  </si>
  <si>
    <t>ასპინძა, ვარძიის ქ. 44</t>
  </si>
  <si>
    <t xml:space="preserve">ბორჯომი, რუსთაველის </t>
  </si>
  <si>
    <t>ადიგენი, ალ. ზაზაშვილის ქ. 30</t>
  </si>
  <si>
    <t>ახალციხე, ნათენაძის ქ. 33</t>
  </si>
  <si>
    <t>ახალქალაქი, თავისუფლების 97</t>
  </si>
  <si>
    <t>მცხეთა, მიხეილ მამულაშვილის 4</t>
  </si>
  <si>
    <t>თიანეთი, 9 აპრილის ქ. 8</t>
  </si>
  <si>
    <t>დუშეთი, სტალინის ქ. 88</t>
  </si>
  <si>
    <t>გურჯაანი, თავისუფლების ქ. 24</t>
  </si>
  <si>
    <t>საგარეჯო, დავით აღმაშენებლის ქ. 5</t>
  </si>
  <si>
    <t>დედოფლისწყარო, რუსთაველის ქ. 55</t>
  </si>
  <si>
    <t>საგარეჯო, ს. ლამბალო</t>
  </si>
  <si>
    <t>თელავი, ნადიკვარის ქ. 8</t>
  </si>
  <si>
    <t>ყვარელი, ჭავჭავაძის ქ. 61</t>
  </si>
  <si>
    <t>ლაგოდეხი, ჭავჭავაძის ქ. 2</t>
  </si>
  <si>
    <t>ლაგოდეხი, ს. ლელიანი</t>
  </si>
  <si>
    <t>სიღნაღი, ქ. წნორი, მოსულიშვილის ქ. 13</t>
  </si>
  <si>
    <t>ახმეტა, ვაჟა-ფშაველას ქუჩა</t>
  </si>
  <si>
    <t>დედოფლისწყარო, რუსთაველის ქ. 44, მე-2 სართ. ბინა 30</t>
  </si>
  <si>
    <t>01.19.21.003.066</t>
  </si>
  <si>
    <t>01.15.04.005.017</t>
  </si>
  <si>
    <t>01.10.14.013.044</t>
  </si>
  <si>
    <t>01.11.03.008.003.01.029</t>
  </si>
  <si>
    <t>01.11.13.002.004.01.519</t>
  </si>
  <si>
    <t>01.12.12.030.039.01.05.002</t>
  </si>
  <si>
    <t>01.10.13.016.113</t>
  </si>
  <si>
    <t>01.11.12.003.001.01.535</t>
  </si>
  <si>
    <t>01.16.05.021.031</t>
  </si>
  <si>
    <t>01.19.39.002.030</t>
  </si>
  <si>
    <t>01.12.03.002.001.01.549</t>
  </si>
  <si>
    <t>20.42.06.043.01.523</t>
  </si>
  <si>
    <t>24.02.32.063.016.01.001</t>
  </si>
  <si>
    <t>05.01.27.003.01.505</t>
  </si>
  <si>
    <t>05.35.26.250.01.502</t>
  </si>
  <si>
    <t>21.03.34.020</t>
  </si>
  <si>
    <t>36.01.33.166</t>
  </si>
  <si>
    <t>03.02.25.079.01.501</t>
  </si>
  <si>
    <t>30.11.03.017</t>
  </si>
  <si>
    <t>39.01.03.037</t>
  </si>
  <si>
    <t>29.08.07.010.01.015</t>
  </si>
  <si>
    <t>37.07.07.041.01.003</t>
  </si>
  <si>
    <t>32.10.07.006.01.518</t>
  </si>
  <si>
    <t>33.09.01.978.01.503</t>
  </si>
  <si>
    <t>35.01.44.572</t>
  </si>
  <si>
    <t>38.10.42.039</t>
  </si>
  <si>
    <t>46.02.45.147</t>
  </si>
  <si>
    <t>40.01.02.051.01.503</t>
  </si>
  <si>
    <t>43.31.49.490.01.501</t>
  </si>
  <si>
    <t>04.01.09.024.01.001</t>
  </si>
  <si>
    <t>41.09.37.026.01.501</t>
  </si>
  <si>
    <t>47.11.43.351</t>
  </si>
  <si>
    <t>42.06.41.343</t>
  </si>
  <si>
    <t>45.21.25.309.01.501</t>
  </si>
  <si>
    <t>44.01.31.588</t>
  </si>
  <si>
    <t>89.03.22.017</t>
  </si>
  <si>
    <t>26.26.01.078</t>
  </si>
  <si>
    <t>27.06.56.454</t>
  </si>
  <si>
    <t>67.01.05.336.01.505</t>
  </si>
  <si>
    <t>66.45.18.089.02.502</t>
  </si>
  <si>
    <t>69.08.58.202.01.002</t>
  </si>
  <si>
    <t>68.10.42.267</t>
  </si>
  <si>
    <t>81.16.09.082</t>
  </si>
  <si>
    <t>82.01.42.238</t>
  </si>
  <si>
    <t>02.03.02.570</t>
  </si>
  <si>
    <t>83.02.21.010</t>
  </si>
  <si>
    <t>80.60.64.004</t>
  </si>
  <si>
    <t>85.21.23.111</t>
  </si>
  <si>
    <t>84.01.35.168</t>
  </si>
  <si>
    <t>60.01.31.085</t>
  </si>
  <si>
    <t>64.03.05.604</t>
  </si>
  <si>
    <t>61.05.01.003.01.508</t>
  </si>
  <si>
    <t>62.09.58.081</t>
  </si>
  <si>
    <t>63.18.33.187</t>
  </si>
  <si>
    <t>72.07.06.772</t>
  </si>
  <si>
    <t>73.05.29.195</t>
  </si>
  <si>
    <t>71.21.02.195</t>
  </si>
  <si>
    <t>51.01.61.055.01.509</t>
  </si>
  <si>
    <t>55.12.58.008</t>
  </si>
  <si>
    <t>52.08.35.017</t>
  </si>
  <si>
    <t>55.21.53.022</t>
  </si>
  <si>
    <t>53.20.42.614</t>
  </si>
  <si>
    <t>57.06.28.030.01.503</t>
  </si>
  <si>
    <t>54.01.55.098</t>
  </si>
  <si>
    <t>54.14.52.025</t>
  </si>
  <si>
    <t>56.04.51.521</t>
  </si>
  <si>
    <t>50.04.43.176</t>
  </si>
  <si>
    <t>52.08.06.058.01.030</t>
  </si>
  <si>
    <t>ნაკვეთი 4000, შენობა 2406,19</t>
  </si>
  <si>
    <t xml:space="preserve">51.70,  44.10 </t>
  </si>
  <si>
    <t>100.17, 62.67</t>
  </si>
  <si>
    <t>ნაკვეთი 529, შენობა 365</t>
  </si>
  <si>
    <t>01.04.2023 - 09.02.2024</t>
  </si>
  <si>
    <t>15.04.2023 - 31.12.2023</t>
  </si>
  <si>
    <t>01.12.2023 - 31.11.2024</t>
  </si>
  <si>
    <t>15.03.2023 - 14.02.2024</t>
  </si>
  <si>
    <t>05.04.2023 - 04.03.2024</t>
  </si>
  <si>
    <t>01.04.2023 - 29.02.2024</t>
  </si>
  <si>
    <t>01.07.2023 - 31.05.2024</t>
  </si>
  <si>
    <t>10.02.2023 - 10.12.2024</t>
  </si>
  <si>
    <t>01.05.2023 - 31.12.2023</t>
  </si>
  <si>
    <t xml:space="preserve">31.08.2023 - 31.08.2024 </t>
  </si>
  <si>
    <t>05.09.2023 - 04.08.2024</t>
  </si>
  <si>
    <t>01.08.2023 - 31.07.2024</t>
  </si>
  <si>
    <t>10.05.2023 - 31.12.2023</t>
  </si>
  <si>
    <t>15.09.2023 - 14.03.2024</t>
  </si>
  <si>
    <t>01.09.2023 - 31.12.2024</t>
  </si>
  <si>
    <t>25.10.2023 - 24.09.2024</t>
  </si>
  <si>
    <t>10.05.2023 - 09.05.2024</t>
  </si>
  <si>
    <t>01.10.2023 - 31.12.2024</t>
  </si>
  <si>
    <t>01.11.2023 - 31.09.2024</t>
  </si>
  <si>
    <t>01.04.2023 - 29.02.2024 (გრძელდება ავტომატურად)</t>
  </si>
  <si>
    <t>01.03.2023 - 31.01.2024</t>
  </si>
  <si>
    <t>01.04.2023 - 31.01.2024</t>
  </si>
  <si>
    <t>24.02.2023 - 30.12.2023</t>
  </si>
  <si>
    <t>16.02.2023 - 16.01.2024</t>
  </si>
  <si>
    <t>15.08.2018 - უვადოდ</t>
  </si>
  <si>
    <t>10.08.2017 - 05.08.2018 და ავტომატ. 1 წ.</t>
  </si>
  <si>
    <t>02.05.2023 - 31.03.2024</t>
  </si>
  <si>
    <t>01.06.2023 - 30.04.2024</t>
  </si>
  <si>
    <t>01.11.2023 - 30.09.2024</t>
  </si>
  <si>
    <t>25.08.2023 - 24.07.2024</t>
  </si>
  <si>
    <t>01.01.2023 - 31.12.2023</t>
  </si>
  <si>
    <t>25.04.2023 - 24.01.2024</t>
  </si>
  <si>
    <t>01.03.2021 - 01.03.2022 (გრძელდება ავტომატურად)</t>
  </si>
  <si>
    <t>12.04.2023 - 12.12.2023</t>
  </si>
  <si>
    <t>15.04.2023 - 15.12.2023</t>
  </si>
  <si>
    <t>15.03.2023 - 31.12.2023</t>
  </si>
  <si>
    <t>10.05.2023 - 30.04.2024</t>
  </si>
  <si>
    <t>20.07.2023 - 19.06.2024</t>
  </si>
  <si>
    <t>01.03.2023 - 31.12.2023</t>
  </si>
  <si>
    <t>01.12.2023 - 31.10.2024</t>
  </si>
  <si>
    <t>20.03.2023 - 19.01.2024</t>
  </si>
  <si>
    <t>25.03.2023 - 24.12.2023</t>
  </si>
  <si>
    <t>03.06.2023 - 02.04.2024</t>
  </si>
  <si>
    <t>25.07.2023 - 24.05.2024</t>
  </si>
  <si>
    <t>01.10.2023 - 31.07.2024</t>
  </si>
  <si>
    <t>01.10.2023 - 31.08.2024</t>
  </si>
  <si>
    <t>01.07.2023 - 30.04.2024</t>
  </si>
  <si>
    <t>პარტიის საკუთრება</t>
  </si>
  <si>
    <t>ნანა მირაშვილი-სპრინგერი</t>
  </si>
  <si>
    <t>შპს "ბიზნეს-ცენტრი საბურთალო"</t>
  </si>
  <si>
    <t>ლაშა წამალაშვილი</t>
  </si>
  <si>
    <t xml:space="preserve">მარინა გელაშვილი (მ/პ ზურაბ ბიჭიკაშვილი) </t>
  </si>
  <si>
    <t>როლანდ ბუზალაძე</t>
  </si>
  <si>
    <t>შპს "ბიზნეს სახლი"</t>
  </si>
  <si>
    <t>ბექა მიქაძე</t>
  </si>
  <si>
    <t>ზუხრა ტატიშვილი</t>
  </si>
  <si>
    <t>იამზე ტარტარაშვილი</t>
  </si>
  <si>
    <t>ზანგური გოშაძე</t>
  </si>
  <si>
    <t>არჩილ ჯაფარიძე</t>
  </si>
  <si>
    <t>ეთერ ფუტკარაძე-დავითაძე</t>
  </si>
  <si>
    <t>მიხეილ კოტიდი</t>
  </si>
  <si>
    <t>რეზო აფაქიძე</t>
  </si>
  <si>
    <t>ბაჩანა დიდმანიძე</t>
  </si>
  <si>
    <t>ცისანა დავითაძე</t>
  </si>
  <si>
    <t>იამზე სურმანიძე</t>
  </si>
  <si>
    <t>ქეთევან ზუმბაძე</t>
  </si>
  <si>
    <t>თამარ ჯანელიძე</t>
  </si>
  <si>
    <t>ი/მ შალვა ლომიძე</t>
  </si>
  <si>
    <t>თამარ კაშია</t>
  </si>
  <si>
    <t>ლატავრა ლალიაშვილი</t>
  </si>
  <si>
    <t>ირმა ქუთათელაძე</t>
  </si>
  <si>
    <t>მაგული კოპაძე (მ/პ რუბენ ჩინჩალაძე)</t>
  </si>
  <si>
    <t>ციალა ვერულაშვილი</t>
  </si>
  <si>
    <t>დარეჯან ნადირაძე</t>
  </si>
  <si>
    <t>ჯემალ ტაბატაძე</t>
  </si>
  <si>
    <t>ლია ქვარცხავა</t>
  </si>
  <si>
    <t>გიგლა კუჭუხიძე</t>
  </si>
  <si>
    <t>ნათია აკობია</t>
  </si>
  <si>
    <t>მარინა ციმინტია</t>
  </si>
  <si>
    <t>გოჩა კორტავა</t>
  </si>
  <si>
    <t>ი/მ ნანი მამარდაშვილი</t>
  </si>
  <si>
    <t>გურამი გერგედავა</t>
  </si>
  <si>
    <t>ანი გერგედავა</t>
  </si>
  <si>
    <t>მაია მაღლაკელიძე</t>
  </si>
  <si>
    <t>მარიამ რატიანი</t>
  </si>
  <si>
    <t>ი/მ ვილგენი ჩიტაია</t>
  </si>
  <si>
    <t>ი/მ ვალერიანე მიშველაძე</t>
  </si>
  <si>
    <t>მაყვალა მესხაძე (მ/პ შორენა მესხაძე)</t>
  </si>
  <si>
    <t>დავით მჟავანაძე</t>
  </si>
  <si>
    <t>დიმიტრი კობახიძე</t>
  </si>
  <si>
    <t>გურამ თვალავაძე</t>
  </si>
  <si>
    <t>ნინო ზაქარაშვილი</t>
  </si>
  <si>
    <t>თამარ ცერაძე</t>
  </si>
  <si>
    <t>ი/მ სულიკო გიორგაძე</t>
  </si>
  <si>
    <t>ი/მ ანზორი ეკალაძე</t>
  </si>
  <si>
    <t>შახინ მამედოვი</t>
  </si>
  <si>
    <t>ლევან მოსეშვილი</t>
  </si>
  <si>
    <t>ი/მ თეიმურაზ ქოქიაშვილი</t>
  </si>
  <si>
    <t>შაქირ შარიფოვი</t>
  </si>
  <si>
    <t>ი/მ დავით უგრეხელიძე</t>
  </si>
  <si>
    <t>ი/მ ნელი ხუციშვილი</t>
  </si>
  <si>
    <t>ი/მ მერაბ ბოცვაძე</t>
  </si>
  <si>
    <t>ნაზი გიორგაძე</t>
  </si>
  <si>
    <t>ი/მ ნინო ლურსმანაშვილი</t>
  </si>
  <si>
    <t>ზურაბ ოზგებიშვილი</t>
  </si>
  <si>
    <t>ნანა თელიაშვილი</t>
  </si>
  <si>
    <t>ი/მ რუზანნა ბადასიან</t>
  </si>
  <si>
    <t>გიორგი შარუხია</t>
  </si>
  <si>
    <t>ი/მ ლევანი ჯამაგიძე</t>
  </si>
  <si>
    <t>ნელი ჩხიკვაძე</t>
  </si>
  <si>
    <t>ლევან ბაღაშვილი</t>
  </si>
  <si>
    <t>გარსევან ბუხნიკაშვილი</t>
  </si>
  <si>
    <t>ი/მ როზმარ გალდავა</t>
  </si>
  <si>
    <t>ნუგზარ ღონიაშვილი</t>
  </si>
  <si>
    <t>ნინო მამაცაშვილი</t>
  </si>
  <si>
    <t>ნუგზარ ჩალაძე</t>
  </si>
  <si>
    <t>ი/მ თამილა ხატიაშვილი</t>
  </si>
  <si>
    <t>ი/მ ნათელა ღეჩუაშვილი</t>
  </si>
  <si>
    <t>ლალი ლაპიაშვილი-კოჭლამაზაშვილი</t>
  </si>
  <si>
    <t>თბილისი, ორხევი, მუხაძის კორ. 11, სართ. 1, ბ. 2</t>
  </si>
  <si>
    <t>01.19.17.011.002.01.002</t>
  </si>
  <si>
    <t>მაია წიკლაური</t>
  </si>
  <si>
    <t>ქუთაისი, მ. კოსტავას ქ. 3</t>
  </si>
  <si>
    <t>03.03.21.249</t>
  </si>
  <si>
    <t>01.01.2023 - 31.03.2023</t>
  </si>
  <si>
    <t>რუსუდან მუშკუდიანი</t>
  </si>
  <si>
    <t>რუსთავი, კოსტავას გამზ. 13</t>
  </si>
  <si>
    <t>02.05.07.019.01.001</t>
  </si>
  <si>
    <t>ინგა წიკლაური</t>
  </si>
  <si>
    <t>მარნეული, რუსთაველის ქ. 86ა</t>
  </si>
  <si>
    <t>83.02.08.745.01.509</t>
  </si>
  <si>
    <t>ახალციხე, კეცხოველის ქ. N1</t>
  </si>
  <si>
    <t>62.09.58.468</t>
  </si>
  <si>
    <t>ემმა პირინჯიან</t>
  </si>
  <si>
    <t>მცხეთა, მამულაშვილის ქ. 2</t>
  </si>
  <si>
    <t>72.07.04.581</t>
  </si>
  <si>
    <t>მარიამ ლომაშვილი</t>
  </si>
  <si>
    <t>აზად ხალილოვი</t>
  </si>
  <si>
    <t>თბილისი, გურამიშვილის გამზ. 23ა</t>
  </si>
  <si>
    <t>01.12.07.010.044.03.03.045</t>
  </si>
  <si>
    <t>ი/მ ეთერი თვაური</t>
  </si>
  <si>
    <t>თბილისი, ტარას შევჩენკოს ქ. 10</t>
  </si>
  <si>
    <t>01.15.05.048.002.01.004</t>
  </si>
  <si>
    <t>რევაზი ჩხიკვაძე</t>
  </si>
  <si>
    <t>ქობულეთი, დავით აღმაშენებლის გამზ. 33</t>
  </si>
  <si>
    <t>20.42.08.583</t>
  </si>
  <si>
    <t>01.05.2023 - 30.09.2023</t>
  </si>
  <si>
    <t>დავით მოწყობილი</t>
  </si>
  <si>
    <t>ი/მ დავით გაბარაევი</t>
  </si>
  <si>
    <t>01.01.2022 - 005.06.2023</t>
  </si>
  <si>
    <t>15.05.2023 - 14.06.2023</t>
  </si>
  <si>
    <t>15.06.2023 - 09.09.2023</t>
  </si>
  <si>
    <t>20.05.2023 - 19.08.2023</t>
  </si>
  <si>
    <t>01.03.2023 - 30.06.2023</t>
  </si>
  <si>
    <t>03.11.2018 - 24.09.2023</t>
  </si>
  <si>
    <t>პეტრე</t>
  </si>
  <si>
    <t>ცისკარიშვილი</t>
  </si>
  <si>
    <t>პოლიტიკურ პარტნიორებთან შეხვედრა</t>
  </si>
  <si>
    <t>ირაკლი</t>
  </si>
  <si>
    <t>ქავთარაძე</t>
  </si>
  <si>
    <t>ნატალია</t>
  </si>
  <si>
    <t>მჭედლიშვილი</t>
  </si>
  <si>
    <t>საერთაშორისო დემოკრატიული კავშირის ფორუმი</t>
  </si>
  <si>
    <t>დიდი ბრიტანეთი (ლონდონი)</t>
  </si>
  <si>
    <t>გერმანია (მიუნხენი)</t>
  </si>
  <si>
    <t>ლევან</t>
  </si>
  <si>
    <t>ბეჟაშვილი</t>
  </si>
  <si>
    <t>პოლიტსაბჭოს სხდომა</t>
  </si>
  <si>
    <t>ყვარელი</t>
  </si>
  <si>
    <t>ივანე</t>
  </si>
  <si>
    <t>პეტრიაშვილი</t>
  </si>
  <si>
    <t>გიორგი</t>
  </si>
  <si>
    <t>ჩიაშვილი</t>
  </si>
  <si>
    <t>მანონი</t>
  </si>
  <si>
    <t>ურუშაძე</t>
  </si>
  <si>
    <t>თემურ</t>
  </si>
  <si>
    <t>წიკლაური</t>
  </si>
  <si>
    <t>ბარამიძე</t>
  </si>
  <si>
    <t>01024029152</t>
  </si>
  <si>
    <t>ევროპარლამენტარებთან შეხვედრა</t>
  </si>
  <si>
    <t>ბელგია (ბრიუსელი)</t>
  </si>
  <si>
    <t>01008003701</t>
  </si>
  <si>
    <t>01006011789</t>
  </si>
  <si>
    <t>01030029019</t>
  </si>
  <si>
    <t>01010002603</t>
  </si>
  <si>
    <t>01019033114</t>
  </si>
  <si>
    <t>01030011058</t>
  </si>
  <si>
    <t>ზურაბ</t>
  </si>
  <si>
    <t>ჭიაბერაშვილი</t>
  </si>
  <si>
    <t>01011012173</t>
  </si>
  <si>
    <t>ბელგია (ბრიუსელი), პოლონეთი (ვარშავა, ვროცლავი)</t>
  </si>
  <si>
    <t>უკრაინის დამოუკიდებლობის დღის ღონისძიებაზე დასწრება</t>
  </si>
  <si>
    <t>უკრაინა (კიევი)</t>
  </si>
  <si>
    <t>ლატვია, ლიტვა, ესტონეთი</t>
  </si>
  <si>
    <t>ფავლენიშვილი</t>
  </si>
  <si>
    <t>01008058139</t>
  </si>
  <si>
    <t>სემინარი "როგორ მუშაობს ევროკავშირი"</t>
  </si>
  <si>
    <t>ბულგარეთი (ბუდაპეშტი)</t>
  </si>
  <si>
    <t>შვედეთი(სტოკჰოლმი)</t>
  </si>
  <si>
    <t>ვარშავის უსაფრთხოების ფორუმი</t>
  </si>
  <si>
    <t>პოლონეთი (ვარშავა)</t>
  </si>
  <si>
    <t>კონრად ადენაუერის ფონდის ვიზიტორების პროგრამა</t>
  </si>
  <si>
    <t>გერმანია (ბერლინი, ბრაუნშვაიგი)</t>
  </si>
  <si>
    <t>ბელგია, გერმანია</t>
  </si>
  <si>
    <t>01/01/2023-31/12/2023</t>
  </si>
  <si>
    <t>მპგ "ერთიანი ნაციონალური მოძრაობა"</t>
  </si>
  <si>
    <t>23.01.2023</t>
  </si>
  <si>
    <t>08.02.2023</t>
  </si>
  <si>
    <t>20.02.2023</t>
  </si>
  <si>
    <t>22.03.2023</t>
  </si>
  <si>
    <t>24.03.2023</t>
  </si>
  <si>
    <t>06.04.2023</t>
  </si>
  <si>
    <t>08.05.2023</t>
  </si>
  <si>
    <t>31.05.2023</t>
  </si>
  <si>
    <t>01.06.2023</t>
  </si>
  <si>
    <t>02.06.2023</t>
  </si>
  <si>
    <t>29.06.2023</t>
  </si>
  <si>
    <t>07.07.2023</t>
  </si>
  <si>
    <t>18.07.2023</t>
  </si>
  <si>
    <t>24.07.2023</t>
  </si>
  <si>
    <t>25.07.2023</t>
  </si>
  <si>
    <t>28.07.2023</t>
  </si>
  <si>
    <t>14.08.2023</t>
  </si>
  <si>
    <t>01.09.2023</t>
  </si>
  <si>
    <t>04.09.2023</t>
  </si>
  <si>
    <t>05.09.2023</t>
  </si>
  <si>
    <t>06.09.2023</t>
  </si>
  <si>
    <t>07.09.2023</t>
  </si>
  <si>
    <t>12.09.2023</t>
  </si>
  <si>
    <t>13.09.2023</t>
  </si>
  <si>
    <t>14.09.2023</t>
  </si>
  <si>
    <t>04.10.2023</t>
  </si>
  <si>
    <t>09.10.2023</t>
  </si>
  <si>
    <t>13.10.2023</t>
  </si>
  <si>
    <t>18.10.2023</t>
  </si>
  <si>
    <t>24.10.2023</t>
  </si>
  <si>
    <t>31.10.2023</t>
  </si>
  <si>
    <t>02.11.2023</t>
  </si>
  <si>
    <t>03.11.2023</t>
  </si>
  <si>
    <t>07.11.2023</t>
  </si>
  <si>
    <t>08.11.2023</t>
  </si>
  <si>
    <t>10.11.2023</t>
  </si>
  <si>
    <t>13.11.2023</t>
  </si>
  <si>
    <t>24.11.2023</t>
  </si>
  <si>
    <t>29.11.2023</t>
  </si>
  <si>
    <t>30.11.2023</t>
  </si>
  <si>
    <t>01.12.2023</t>
  </si>
  <si>
    <t>07.12.2023</t>
  </si>
  <si>
    <t>08.12.2023</t>
  </si>
  <si>
    <t>21.12.2023</t>
  </si>
  <si>
    <t>29.12.2023</t>
  </si>
  <si>
    <t>ფულადი შემოწირულობა</t>
  </si>
  <si>
    <t>თედო მესხი</t>
  </si>
  <si>
    <t>კოტე ისაევ</t>
  </si>
  <si>
    <t>გრიგოლი ბარბაქაძე</t>
  </si>
  <si>
    <t>ქეთევან ნასყიდაშვილი</t>
  </si>
  <si>
    <t>ხათუნა არველაძე</t>
  </si>
  <si>
    <t>ელენე ჯავახაძე</t>
  </si>
  <si>
    <t>დიმიტრი ჩიქოვანი</t>
  </si>
  <si>
    <t>გიორგი ცისკარიშვილი</t>
  </si>
  <si>
    <t>პეტრე ცისკარიშვილი</t>
  </si>
  <si>
    <t>დავით ხაჯიშვილი</t>
  </si>
  <si>
    <t>გოჩა ტარიელაშვილი</t>
  </si>
  <si>
    <t>ნინო მატიაშვილი</t>
  </si>
  <si>
    <t>გიორგი ბოტკოველი</t>
  </si>
  <si>
    <t>ანარ მურადოვი</t>
  </si>
  <si>
    <t>ნათია ბარათელი</t>
  </si>
  <si>
    <t>შაქრო ტერტერაშვილი</t>
  </si>
  <si>
    <t>თამარ დალაქიშვილი</t>
  </si>
  <si>
    <t>ეკატერინე პაპუაშვილი</t>
  </si>
  <si>
    <t>ლევანი მოსეშვილი</t>
  </si>
  <si>
    <t>ვახტანგ ქვათაძე</t>
  </si>
  <si>
    <t>თორნიკე ავალიშვილი</t>
  </si>
  <si>
    <t>ილია ბურჯანაძე</t>
  </si>
  <si>
    <t>მალხაზ მგელაძე</t>
  </si>
  <si>
    <t>რაული ვაშაკიძე</t>
  </si>
  <si>
    <t>გიორგი შუბლაძე</t>
  </si>
  <si>
    <t>პეტრე კიკნაძე</t>
  </si>
  <si>
    <t>გიორგი მღებრიშვილი</t>
  </si>
  <si>
    <t>ემზარ შუბლაძე</t>
  </si>
  <si>
    <t>დავით ფერაძე</t>
  </si>
  <si>
    <t>გიორგი ლეგაშვილი</t>
  </si>
  <si>
    <t>ირაკლი გიორგობიანი</t>
  </si>
  <si>
    <t>ზაზა გოროზია</t>
  </si>
  <si>
    <t>საბა სირია</t>
  </si>
  <si>
    <t>ანა ჯოჯუა</t>
  </si>
  <si>
    <t>ბადრი ქარჩავა</t>
  </si>
  <si>
    <t>გია ქაჯაია</t>
  </si>
  <si>
    <t>გიორგი გვალია</t>
  </si>
  <si>
    <t>ნათია ჯიქია</t>
  </si>
  <si>
    <t>თამთა გაბისონია</t>
  </si>
  <si>
    <t>გიორგი წულაია</t>
  </si>
  <si>
    <t>ივერი ბალახაშვილი</t>
  </si>
  <si>
    <t>გიორგი თოდუა</t>
  </si>
  <si>
    <t>ჯონი გერსამია</t>
  </si>
  <si>
    <t>ივანე ბურდული</t>
  </si>
  <si>
    <t>ირა პაპავა</t>
  </si>
  <si>
    <t>ნანა ცქვიტიშვილი</t>
  </si>
  <si>
    <t>ომარ ქარდავა</t>
  </si>
  <si>
    <t>რაისა ჩანგელია</t>
  </si>
  <si>
    <t>ირაკლი სალია</t>
  </si>
  <si>
    <t>მამუკა მიქავა</t>
  </si>
  <si>
    <t>თემურ ქარდავა</t>
  </si>
  <si>
    <t>რომან კვარაცხელია</t>
  </si>
  <si>
    <t>ნანა ქობალია</t>
  </si>
  <si>
    <t>დათო მესხია</t>
  </si>
  <si>
    <t>მინდია ჯინჯოლავა</t>
  </si>
  <si>
    <t>კახაბერ გოგოხია</t>
  </si>
  <si>
    <t>ალბერტ ჭანია</t>
  </si>
  <si>
    <t>მაჟარა არქანია</t>
  </si>
  <si>
    <t>ავთანდილ მანია</t>
  </si>
  <si>
    <t>მამუკა ქარდავა</t>
  </si>
  <si>
    <t>გიორგი ხარჩილავა</t>
  </si>
  <si>
    <t>გოჩა წურწუმია</t>
  </si>
  <si>
    <t>ლევან ფერაძე</t>
  </si>
  <si>
    <t>ხატია შანავა</t>
  </si>
  <si>
    <t>ლელა ხარჩილავა</t>
  </si>
  <si>
    <t>ანელა ღვინჯილია</t>
  </si>
  <si>
    <t>გუტალი შანავა</t>
  </si>
  <si>
    <t>დავით ფიფია</t>
  </si>
  <si>
    <t>გიორგი გულუა</t>
  </si>
  <si>
    <t>ირაკლი კაკაჩია</t>
  </si>
  <si>
    <t>გიორგი ხურცილავა</t>
  </si>
  <si>
    <t>თეიმურაზ აბაშიძე</t>
  </si>
  <si>
    <t>კახაბერ შუბითიძე</t>
  </si>
  <si>
    <t>როინ მახარობლიძე</t>
  </si>
  <si>
    <t>ნიკოლოზ კუბლაშვილი</t>
  </si>
  <si>
    <t>მაკა ჟვანია</t>
  </si>
  <si>
    <t>გიგი გიგიტელაშვილი</t>
  </si>
  <si>
    <t>ირაკლი ქავთარაძე</t>
  </si>
  <si>
    <t>ანა შვანგირაძე</t>
  </si>
  <si>
    <t>ანდრია კიკალეიშვილი</t>
  </si>
  <si>
    <t>გიორგი გოდაბრელიძე</t>
  </si>
  <si>
    <t>ნინი კიკვაძე</t>
  </si>
  <si>
    <t>თამარი ბახტაძე</t>
  </si>
  <si>
    <t>ნინო ბახტაძე</t>
  </si>
  <si>
    <t>მარინა კარდენახიშვილი</t>
  </si>
  <si>
    <t>ლაშა კომახიძე</t>
  </si>
  <si>
    <t>გიორგი ბარამიძე</t>
  </si>
  <si>
    <t>მანუჩარ ფანგანი</t>
  </si>
  <si>
    <t>გოჩა გურგუჩიანი</t>
  </si>
  <si>
    <t>მამუდი მამედოვი</t>
  </si>
  <si>
    <t>ირაკლი ჯორბენაძე</t>
  </si>
  <si>
    <t>კახაბერ ასკურავა</t>
  </si>
  <si>
    <t>თემური ბუწაშვილი</t>
  </si>
  <si>
    <t>რამაზ ქერეჭაშვილი</t>
  </si>
  <si>
    <t>ბესარიონ გედენიძე</t>
  </si>
  <si>
    <t>გურამ კაკალაშვილი</t>
  </si>
  <si>
    <t>60001150089</t>
  </si>
  <si>
    <t>01594000560</t>
  </si>
  <si>
    <t>57001032347</t>
  </si>
  <si>
    <t>60002006511</t>
  </si>
  <si>
    <t>01018002147</t>
  </si>
  <si>
    <t>01007013229</t>
  </si>
  <si>
    <t>01008002313</t>
  </si>
  <si>
    <t>61001030229</t>
  </si>
  <si>
    <t>57001011422</t>
  </si>
  <si>
    <t>01026012817</t>
  </si>
  <si>
    <t>01019004831</t>
  </si>
  <si>
    <t>12001085564</t>
  </si>
  <si>
    <t>62003016010</t>
  </si>
  <si>
    <t>08001012481</t>
  </si>
  <si>
    <t>22001001117</t>
  </si>
  <si>
    <t>57001013089</t>
  </si>
  <si>
    <t>15001009767</t>
  </si>
  <si>
    <t>01030047085</t>
  </si>
  <si>
    <t>56001000101</t>
  </si>
  <si>
    <t>43001002933</t>
  </si>
  <si>
    <t>61009006274</t>
  </si>
  <si>
    <t>55001004228</t>
  </si>
  <si>
    <t>53001011606</t>
  </si>
  <si>
    <t>45001001685</t>
  </si>
  <si>
    <t>35001014966</t>
  </si>
  <si>
    <t>37001011511</t>
  </si>
  <si>
    <t>18001012964</t>
  </si>
  <si>
    <t>13001010453</t>
  </si>
  <si>
    <t>01018001433</t>
  </si>
  <si>
    <t>29001000102</t>
  </si>
  <si>
    <t>39001036800</t>
  </si>
  <si>
    <t>42001038239</t>
  </si>
  <si>
    <t>48001006778</t>
  </si>
  <si>
    <t>29001008202</t>
  </si>
  <si>
    <t>29001006652</t>
  </si>
  <si>
    <t>29001024272</t>
  </si>
  <si>
    <t>29001036520</t>
  </si>
  <si>
    <t>29401042154</t>
  </si>
  <si>
    <t>47001035881</t>
  </si>
  <si>
    <t>48001006014</t>
  </si>
  <si>
    <t>42001020191</t>
  </si>
  <si>
    <t>06001000206</t>
  </si>
  <si>
    <t>48001025804</t>
  </si>
  <si>
    <t>48001022435</t>
  </si>
  <si>
    <t>51001010675</t>
  </si>
  <si>
    <t>51001005978</t>
  </si>
  <si>
    <t>51001026340</t>
  </si>
  <si>
    <t>51001000023</t>
  </si>
  <si>
    <t>59001032228</t>
  </si>
  <si>
    <t>51001002772</t>
  </si>
  <si>
    <t>62006005680</t>
  </si>
  <si>
    <t>51001014432</t>
  </si>
  <si>
    <t>51001028291</t>
  </si>
  <si>
    <t>51001003965</t>
  </si>
  <si>
    <t>51001000182</t>
  </si>
  <si>
    <t>62006053549</t>
  </si>
  <si>
    <t>62001021085</t>
  </si>
  <si>
    <t>01027000910</t>
  </si>
  <si>
    <t>51001000453</t>
  </si>
  <si>
    <t>19001083734</t>
  </si>
  <si>
    <t>01005003840</t>
  </si>
  <si>
    <t>51001006368</t>
  </si>
  <si>
    <t>51001001207</t>
  </si>
  <si>
    <t>51001009779</t>
  </si>
  <si>
    <t>51001015858</t>
  </si>
  <si>
    <t>51001017013</t>
  </si>
  <si>
    <t>51001003387</t>
  </si>
  <si>
    <t>51001029120</t>
  </si>
  <si>
    <t>01021010708</t>
  </si>
  <si>
    <t>01010008038</t>
  </si>
  <si>
    <t>01001012149</t>
  </si>
  <si>
    <t>01008017164</t>
  </si>
  <si>
    <t>57001011601</t>
  </si>
  <si>
    <t>01025003907</t>
  </si>
  <si>
    <t>01001041343</t>
  </si>
  <si>
    <t>20001065016</t>
  </si>
  <si>
    <t>53001061574</t>
  </si>
  <si>
    <t>01008050965</t>
  </si>
  <si>
    <t>01017009750</t>
  </si>
  <si>
    <t>01019013050</t>
  </si>
  <si>
    <t>01006019089</t>
  </si>
  <si>
    <t>01006017609</t>
  </si>
  <si>
    <t>01030023686</t>
  </si>
  <si>
    <t>61004068893</t>
  </si>
  <si>
    <t>62007006162</t>
  </si>
  <si>
    <t>49001002571</t>
  </si>
  <si>
    <t>28001026556</t>
  </si>
  <si>
    <t>61009005858</t>
  </si>
  <si>
    <t>26001006354</t>
  </si>
  <si>
    <t>13001048176</t>
  </si>
  <si>
    <t>01030005969</t>
  </si>
  <si>
    <t>01025012561</t>
  </si>
  <si>
    <t>25001013245</t>
  </si>
  <si>
    <t>GE60TB7653845061100093</t>
  </si>
  <si>
    <t>GE16BG0000000788908700</t>
  </si>
  <si>
    <t>GE08BG0000000495255700</t>
  </si>
  <si>
    <t>GE63BG0000000712085600</t>
  </si>
  <si>
    <t>GE86TB7934745063600014</t>
  </si>
  <si>
    <t>GE57LB0711162075348001</t>
  </si>
  <si>
    <t>GE59LB0711125071942001</t>
  </si>
  <si>
    <t>GE20BG0000000890251900</t>
  </si>
  <si>
    <t>GE45BG0000000119882300</t>
  </si>
  <si>
    <t>GE46BG0000000589769100</t>
  </si>
  <si>
    <t>GE72BG0000000537930765</t>
  </si>
  <si>
    <t>GE31BG0000000806088100</t>
  </si>
  <si>
    <t>GE27TB7864945066300002</t>
  </si>
  <si>
    <t>GE81LB0711197582258000</t>
  </si>
  <si>
    <t>GE20LB0711113553972001</t>
  </si>
  <si>
    <t>GE86BG0000000023294200</t>
  </si>
  <si>
    <t>GE15BG0000000103343855</t>
  </si>
  <si>
    <t>GE18LB0711183259030002</t>
  </si>
  <si>
    <t>GE58LB0711137071402000</t>
  </si>
  <si>
    <t>GE50TB7235345061100052</t>
  </si>
  <si>
    <t>GE74LB0711105534395440</t>
  </si>
  <si>
    <t xml:space="preserve">GE30LB0711105077959240 </t>
  </si>
  <si>
    <t>GE35LB0711141608151002</t>
  </si>
  <si>
    <t>GE14BG0000000527814030</t>
  </si>
  <si>
    <t>GE25BG0000000541676393</t>
  </si>
  <si>
    <t>GE74TB7392545068100010</t>
  </si>
  <si>
    <t>GE19TB7036845063600040</t>
  </si>
  <si>
    <t>GE38BG0000000032353700</t>
  </si>
  <si>
    <t>GE48BG0000000615880300</t>
  </si>
  <si>
    <t>GE07BG0000000525167899</t>
  </si>
  <si>
    <t>GE79TB7700645066300006</t>
  </si>
  <si>
    <t>GE37BG0000000329562300</t>
  </si>
  <si>
    <t>GE96TB7950645066300004</t>
  </si>
  <si>
    <t>GE20BG0000000346059590</t>
  </si>
  <si>
    <t>GE02BG0000000549182279</t>
  </si>
  <si>
    <t>GE41BG0000000717346500</t>
  </si>
  <si>
    <t>GE31LB0711141712409002</t>
  </si>
  <si>
    <t>GE09BG0000000038317200</t>
  </si>
  <si>
    <t>GE38BG0000000898495800</t>
  </si>
  <si>
    <t>GE59BG0000000538567707</t>
  </si>
  <si>
    <t>GE83BG0000000538382975</t>
  </si>
  <si>
    <t>GE21BG0000000258606700</t>
  </si>
  <si>
    <t>GE17BG0000000346057995</t>
  </si>
  <si>
    <t>GE62LB0711115152510002</t>
  </si>
  <si>
    <t>GE31CD0360000016242168</t>
  </si>
  <si>
    <t>GE15TB7046645066300005</t>
  </si>
  <si>
    <t>GE78LB0711182029477001</t>
  </si>
  <si>
    <t>GE25BG0000000719092400</t>
  </si>
  <si>
    <t>GE64LB0711119043043002</t>
  </si>
  <si>
    <t>GE23LB0711171054500000</t>
  </si>
  <si>
    <t>GE20LB0711188364113000</t>
  </si>
  <si>
    <t>GE23LB0711134929954000</t>
  </si>
  <si>
    <t>GE13LB0711147461917001</t>
  </si>
  <si>
    <t>GE89LB0711111937542001</t>
  </si>
  <si>
    <t>GE28LB0711127254632000</t>
  </si>
  <si>
    <t>GE63TB7041845061600022</t>
  </si>
  <si>
    <t>GE08LB0711168593564001</t>
  </si>
  <si>
    <t>GE92LB0711148534127001</t>
  </si>
  <si>
    <t>GE91LB0711138242502000</t>
  </si>
  <si>
    <t>GE93LB0711132490294003</t>
  </si>
  <si>
    <t>GE11LB0711102409054440</t>
  </si>
  <si>
    <t>GE91LB0711135117647000</t>
  </si>
  <si>
    <t>GE75BG0000000110969400</t>
  </si>
  <si>
    <t>GE68LB0211660594098000</t>
  </si>
  <si>
    <t>GE91TB7755145068100004</t>
  </si>
  <si>
    <t>GE10LB0711174950364002</t>
  </si>
  <si>
    <t>GE46LB0711194284806001</t>
  </si>
  <si>
    <t>GE39LB0711101944320340</t>
  </si>
  <si>
    <t>GE73LB0711194309612004</t>
  </si>
  <si>
    <t>GE70TB7869845064300007</t>
  </si>
  <si>
    <t>GE62BS0020000013645268</t>
  </si>
  <si>
    <t>GE88LB0711189316748000</t>
  </si>
  <si>
    <t>GE73BG0000000160909595</t>
  </si>
  <si>
    <t>GE71BG0000000508730000</t>
  </si>
  <si>
    <t>GE67LB0711140255622002</t>
  </si>
  <si>
    <t>GE03LB0711110399096001</t>
  </si>
  <si>
    <t>GE71BG0000000537584105</t>
  </si>
  <si>
    <t>GE61BG0000000346105897</t>
  </si>
  <si>
    <t>GE68BG0000000162198815</t>
  </si>
  <si>
    <t>GE35BG0000000327885400</t>
  </si>
  <si>
    <t>GE18BG0000000528002914</t>
  </si>
  <si>
    <t>GE43LB0711185501959000</t>
  </si>
  <si>
    <t>GE83BG0000000499293527</t>
  </si>
  <si>
    <t>GE45BG0000000528186825</t>
  </si>
  <si>
    <t>GE05TB7544645063300004</t>
  </si>
  <si>
    <t>GE08BG0000000540716011</t>
  </si>
  <si>
    <t>GE76TB7751445061600004</t>
  </si>
  <si>
    <t>GE18TB7601445064300007</t>
  </si>
  <si>
    <t>GE93TB7786645064300067</t>
  </si>
  <si>
    <t>GE29TB7055136010100162</t>
  </si>
  <si>
    <t>GE08BG0000000528124732</t>
  </si>
  <si>
    <t>GE14TB7438645063300001</t>
  </si>
  <si>
    <t>GE82BG0000000998001100</t>
  </si>
  <si>
    <t>GE65LB0711101151931140</t>
  </si>
  <si>
    <t>GE98LB0711184305085001</t>
  </si>
  <si>
    <t>GE62LB0711128174136001</t>
  </si>
  <si>
    <t>GE30LB0711105077959240</t>
  </si>
  <si>
    <t>GE40BG0000000112183500</t>
  </si>
  <si>
    <t>GE58LB0711112844100000</t>
  </si>
  <si>
    <t>GE11LB0711175229717000</t>
  </si>
  <si>
    <t>GE68LB0711174338353001</t>
  </si>
  <si>
    <t>GE04LB0711163242597000</t>
  </si>
  <si>
    <t>თიბისი ბანკი</t>
  </si>
  <si>
    <t>საქართველოს ბანკი</t>
  </si>
  <si>
    <t>ლიბერთი ბანკი</t>
  </si>
  <si>
    <t>კრედო ბანკი</t>
  </si>
  <si>
    <t>ბაზისბანკი</t>
  </si>
  <si>
    <t>24.02.2023</t>
  </si>
  <si>
    <t>არაფულადი შემოწირულობა</t>
  </si>
  <si>
    <t>01001032764</t>
  </si>
  <si>
    <t>საოფისე ფართი, ხარაგაული, სოლომონ მეფის ქ. 43, 70 კვ.მ.  საკად. კოდი 36.01.33.166</t>
  </si>
  <si>
    <t>თხოვება, პერიოდი 24.02.2023 - 30.12.2023</t>
  </si>
  <si>
    <t>15.03.2023</t>
  </si>
  <si>
    <t>12001023188</t>
  </si>
  <si>
    <t>საოფისე ფართი, გარდაბანი, სოფ. ქესალო, 43 კვ.მ. საკად. კოდი 81.16.09.082</t>
  </si>
  <si>
    <t>თხოვება, პერიოდი 15.03.2023 - 30.12.2023</t>
  </si>
  <si>
    <t>01.04.2023</t>
  </si>
  <si>
    <t>05.04.2023</t>
  </si>
  <si>
    <t>14001000456</t>
  </si>
  <si>
    <t>48001001215</t>
  </si>
  <si>
    <t>საოფისე ფართი, დედოფლისწყარო, რუსთაველის ქ. 55, 59 კვ.მ. საკად. კოდი 52.08.35.017</t>
  </si>
  <si>
    <t>საოფისე ფართი, ჩხოროწყუ, ჭავჭავაძის 8, 53 კვ.მ. საკად. კოდი 46.02.45.147</t>
  </si>
  <si>
    <t>თხოვება, პერიოდი 01.04.2023 - 09.02.2024</t>
  </si>
  <si>
    <t>თხოვება, პერიოდი 05.04.2023 - 04.03.2024</t>
  </si>
  <si>
    <t>15.04.2023</t>
  </si>
  <si>
    <t>25.04.2023</t>
  </si>
  <si>
    <t>01.05.2023</t>
  </si>
  <si>
    <t>36001010793</t>
  </si>
  <si>
    <t>24001006200</t>
  </si>
  <si>
    <t>02001002949</t>
  </si>
  <si>
    <t>61004005280</t>
  </si>
  <si>
    <t>საოფისე ფართი, საგარეჯოს რ-ნი, სოფ. ლამბალო, 59 კვ.მ. საკად. კოდი 55.21.53.022</t>
  </si>
  <si>
    <t>თხოვება, პერიოდი 15.04.2023 - 31.12.2023</t>
  </si>
  <si>
    <t>საოფისე ფართი, კასპი, კოსტავას ქ. 27, 47 კვ.მ. საკად. კოდი 67.01.05.336.01.505</t>
  </si>
  <si>
    <t>თხოვება, პერიოდი 25.04.2023 - 24.01.2024</t>
  </si>
  <si>
    <t>საოფისე ფართი, აბაშა, თავისუფლების ქ. 75, 67.30 კვ.მ. საკად. კოდი 40.01.02.051.01.503</t>
  </si>
  <si>
    <t>თხოვება, პერიოდი 01.05.2023 - 31.12.2023</t>
  </si>
  <si>
    <t>საოფისე ფართი, ქობულეთი, დავით აღმაშენებლის გამზ. 33, 85 კვ.მ. საკად. კოდი 20.42.08.583</t>
  </si>
  <si>
    <t>თხოვება, პერიოდი 01.05.2023 - 30.09.2023</t>
  </si>
  <si>
    <t>10.05.2023</t>
  </si>
  <si>
    <t>საოფისე ფართი, დმანისი, გულისაშვილის ქ. 2, 60 კვ.მ. საკად. კოდი 82.01.42.238</t>
  </si>
  <si>
    <t>თხოვება, პერიოდი 10.05.2023 - 30.04.2024</t>
  </si>
  <si>
    <t>28.05.2023</t>
  </si>
  <si>
    <t>გიული ალასანია</t>
  </si>
  <si>
    <t>01024003240</t>
  </si>
  <si>
    <t>უძრავი ქონება (ნაკვეთი), ქ. ყვარელი, 57.06.62.276, 1313 კვ.მ. 57.06.62.295, 251 კვ.მ. 57.06.62.296, 334 კვ.მ.</t>
  </si>
  <si>
    <t>თხოვება, პერიოდი 29.05.2023 14:00 - 29.05.2023 17:00</t>
  </si>
  <si>
    <t>01.10.2023</t>
  </si>
  <si>
    <t>61004012636</t>
  </si>
  <si>
    <t>საოფისე ფართი, ქობულეთი, აღმაშენებლის გამზ. 94ა, 104.55 კვ.მ. საკად. კოდი 20.42.06.043.01.523</t>
  </si>
  <si>
    <t>თხოვება, პერიოდი 01.10.2023 - 31.12.2024</t>
  </si>
  <si>
    <t>შპს "დეიზი"</t>
  </si>
  <si>
    <t>249271167</t>
  </si>
  <si>
    <t>Facebook, Inc.</t>
  </si>
  <si>
    <t>შპს "ჯეომაქსპრინტი"</t>
  </si>
  <si>
    <t>Twitter, Inc.</t>
  </si>
  <si>
    <t>შპს "ტორი პლუსი"</t>
  </si>
  <si>
    <t>მათე ფუტკარაძე</t>
  </si>
  <si>
    <t>ცალი</t>
  </si>
  <si>
    <t>ჩვენება</t>
  </si>
  <si>
    <t>პოსტერი</t>
  </si>
  <si>
    <t>პლაკატი</t>
  </si>
  <si>
    <t>პლაკატი ბოძის</t>
  </si>
  <si>
    <t>ფლაერი</t>
  </si>
  <si>
    <t>ბუკლეტი</t>
  </si>
  <si>
    <t>დუპლეტი</t>
  </si>
  <si>
    <t>ფლაერი, სასაქონლოს თარიღი 18.09.2023</t>
  </si>
  <si>
    <t>პოსტერი, სასაქონლოს თარიღი 18.09.2023</t>
  </si>
  <si>
    <t>ლიბერთი</t>
  </si>
  <si>
    <t>თიბისი</t>
  </si>
  <si>
    <t>GE03LB0123113007326003</t>
  </si>
  <si>
    <t>GE57LB0123113007326001</t>
  </si>
  <si>
    <t>ევრო</t>
  </si>
  <si>
    <t>GE84LB0123113007326000</t>
  </si>
  <si>
    <t>აშშ დოლარი</t>
  </si>
  <si>
    <t>GE30LB0123113007326002</t>
  </si>
  <si>
    <t>ფუნტი</t>
  </si>
  <si>
    <t>GE46LB0123113007326005</t>
  </si>
  <si>
    <t>GE81LB0223113007326001</t>
  </si>
  <si>
    <t>GE64TB7547236080100003</t>
  </si>
  <si>
    <t>GE11TB7547236180100003</t>
  </si>
  <si>
    <t>ავტომანქანა</t>
  </si>
  <si>
    <t xml:space="preserve">TOYOTA </t>
  </si>
  <si>
    <t>HILUX 2.5 TD</t>
  </si>
  <si>
    <t>UN001EG</t>
  </si>
  <si>
    <t>საკუთრება</t>
  </si>
  <si>
    <t>CAMRY</t>
  </si>
  <si>
    <t>UN005NM</t>
  </si>
  <si>
    <t>HIACE</t>
  </si>
  <si>
    <t>QQ152KK</t>
  </si>
  <si>
    <t xml:space="preserve">KIA </t>
  </si>
  <si>
    <t>PICANTO</t>
  </si>
  <si>
    <t>BB911BC</t>
  </si>
  <si>
    <t>SPORTAGE</t>
  </si>
  <si>
    <t>QQ153KK</t>
  </si>
  <si>
    <t>MAN</t>
  </si>
  <si>
    <t>10.163</t>
  </si>
  <si>
    <t>QQ820KK</t>
  </si>
  <si>
    <t>HYUNDAI</t>
  </si>
  <si>
    <t>ACCENT 1.4 M/T</t>
  </si>
  <si>
    <t>QQ521KK</t>
  </si>
  <si>
    <t>UM555MV</t>
  </si>
  <si>
    <t>OPEL</t>
  </si>
  <si>
    <t>ASTRA</t>
  </si>
  <si>
    <t>PP990BB</t>
  </si>
  <si>
    <t>MERCEDES BENZ</t>
  </si>
  <si>
    <t>C 180</t>
  </si>
  <si>
    <t>UE391EU</t>
  </si>
  <si>
    <t>BB052XB</t>
  </si>
  <si>
    <t>TOYOTA</t>
  </si>
  <si>
    <t>UN005MI</t>
  </si>
  <si>
    <t>მელიქიშვილი</t>
  </si>
  <si>
    <t>ნიკა</t>
  </si>
  <si>
    <t>ნოზაძე</t>
  </si>
  <si>
    <t>ელენე</t>
  </si>
  <si>
    <t>ჯავახაძე</t>
  </si>
  <si>
    <t>ნუგზარ</t>
  </si>
  <si>
    <t>თინათინ</t>
  </si>
  <si>
    <t>ცერცვაძე</t>
  </si>
  <si>
    <t>ანა</t>
  </si>
  <si>
    <t>შვანგირაძე</t>
  </si>
  <si>
    <t>ნინო</t>
  </si>
  <si>
    <t>ქუხილავა</t>
  </si>
  <si>
    <t>მაია</t>
  </si>
  <si>
    <t>ალექსიშვილი</t>
  </si>
  <si>
    <t>თარგამაძე</t>
  </si>
  <si>
    <t>პატარაია</t>
  </si>
  <si>
    <t>ქართველიშვილი</t>
  </si>
  <si>
    <t>ზვიად</t>
  </si>
  <si>
    <t>მაცაბერიძე</t>
  </si>
  <si>
    <t>მარტინენკო</t>
  </si>
  <si>
    <t>მარიამ</t>
  </si>
  <si>
    <t>შუშანია</t>
  </si>
  <si>
    <t>ქეთევან</t>
  </si>
  <si>
    <t>გიორგიძე</t>
  </si>
  <si>
    <t>ილია</t>
  </si>
  <si>
    <t>მარტყოფლიშვილი</t>
  </si>
  <si>
    <t>სპარტაკი</t>
  </si>
  <si>
    <t>ღვინიაშვილი</t>
  </si>
  <si>
    <t>ტრისტან</t>
  </si>
  <si>
    <t>ბესიკი</t>
  </si>
  <si>
    <t>გაზდელიანი</t>
  </si>
  <si>
    <t>გოჩა</t>
  </si>
  <si>
    <t>კუპრავა</t>
  </si>
  <si>
    <t>ოზგებიშვილი</t>
  </si>
  <si>
    <t>რამაზ</t>
  </si>
  <si>
    <t>ქერეჭაშვილი</t>
  </si>
  <si>
    <t>მანუჩარ</t>
  </si>
  <si>
    <t>ფანგანი</t>
  </si>
  <si>
    <t>ხურცილავა</t>
  </si>
  <si>
    <t>კახაბერ</t>
  </si>
  <si>
    <t>შუბითიძე</t>
  </si>
  <si>
    <t>მჭედლიძე</t>
  </si>
  <si>
    <t>ალექსი</t>
  </si>
  <si>
    <t>მეარაყიშვილი</t>
  </si>
  <si>
    <t>ბესარიონ</t>
  </si>
  <si>
    <t>გედენიძე</t>
  </si>
  <si>
    <t>დავით</t>
  </si>
  <si>
    <t>ოსიყმიშვილი</t>
  </si>
  <si>
    <t>რუხაია</t>
  </si>
  <si>
    <t>ჯანო</t>
  </si>
  <si>
    <t>ჟვანია</t>
  </si>
  <si>
    <t>ტყეშელიაძე</t>
  </si>
  <si>
    <t>თამაზ</t>
  </si>
  <si>
    <t>ანზორ</t>
  </si>
  <si>
    <t>პირმისაშვილი</t>
  </si>
  <si>
    <t>იოსებ</t>
  </si>
  <si>
    <t>ტყემალაძე</t>
  </si>
  <si>
    <t>ლაშა</t>
  </si>
  <si>
    <t>ჭიღლაძე</t>
  </si>
  <si>
    <t>მურთაზ</t>
  </si>
  <si>
    <t>შალუაშვილი</t>
  </si>
  <si>
    <t>ნაზო</t>
  </si>
  <si>
    <t>გულნაზი</t>
  </si>
  <si>
    <t>კოკოშაშვილი</t>
  </si>
  <si>
    <t>ცისანა</t>
  </si>
  <si>
    <t>ჯოხაძე</t>
  </si>
  <si>
    <t>ინგა</t>
  </si>
  <si>
    <t>სიდამონიძე</t>
  </si>
  <si>
    <t>01008014694</t>
  </si>
  <si>
    <t>25001003420</t>
  </si>
  <si>
    <t>01006014902</t>
  </si>
  <si>
    <t>25001004708</t>
  </si>
  <si>
    <t>26001007131</t>
  </si>
  <si>
    <t>51001007064</t>
  </si>
  <si>
    <t>01008028114</t>
  </si>
  <si>
    <t>01025013387</t>
  </si>
  <si>
    <t>01005005987</t>
  </si>
  <si>
    <t>57001053621</t>
  </si>
  <si>
    <t>01011022462</t>
  </si>
  <si>
    <t>35001112365</t>
  </si>
  <si>
    <t>62009005240</t>
  </si>
  <si>
    <t>01019086014</t>
  </si>
  <si>
    <t>40001004501</t>
  </si>
  <si>
    <t>40001003883</t>
  </si>
  <si>
    <t>13001005998</t>
  </si>
  <si>
    <t>01001004475</t>
  </si>
  <si>
    <t>01027027944</t>
  </si>
  <si>
    <t>02001001564</t>
  </si>
  <si>
    <t>38001003316</t>
  </si>
  <si>
    <t>01001070757</t>
  </si>
  <si>
    <t>43001016673</t>
  </si>
  <si>
    <t>36001004323</t>
  </si>
  <si>
    <t>62007016080</t>
  </si>
  <si>
    <t>62004025576</t>
  </si>
  <si>
    <t>01005008429</t>
  </si>
  <si>
    <t>57001055220</t>
  </si>
  <si>
    <t>01001003350</t>
  </si>
  <si>
    <t>36001004322</t>
  </si>
  <si>
    <t>25001032018</t>
  </si>
  <si>
    <t>59001105056</t>
  </si>
  <si>
    <t>01013019899</t>
  </si>
  <si>
    <t>01019034279</t>
  </si>
  <si>
    <t>01027000414</t>
  </si>
  <si>
    <t>62005018854</t>
  </si>
  <si>
    <t>43001001876</t>
  </si>
  <si>
    <t>მაკა</t>
  </si>
  <si>
    <t>თეიმურაზ</t>
  </si>
  <si>
    <t>გრიგალაშვილი</t>
  </si>
  <si>
    <t>ებანოიძე</t>
  </si>
  <si>
    <t>ნაზი</t>
  </si>
  <si>
    <t>ჭალისური</t>
  </si>
  <si>
    <t>ანი</t>
  </si>
  <si>
    <t>გაბელია</t>
  </si>
  <si>
    <t>ივერი</t>
  </si>
  <si>
    <t>ბალახაშვილი</t>
  </si>
  <si>
    <t>გვანცა</t>
  </si>
  <si>
    <t>ეკალაძე</t>
  </si>
  <si>
    <t>მამუდი</t>
  </si>
  <si>
    <t>მამედოვი</t>
  </si>
  <si>
    <t>ნოდარ</t>
  </si>
  <si>
    <t>ყურაშვილი</t>
  </si>
  <si>
    <t>გაგა</t>
  </si>
  <si>
    <t>კაპანაძე</t>
  </si>
  <si>
    <t>01024036074</t>
  </si>
  <si>
    <t>01001097914</t>
  </si>
  <si>
    <t>01005030355</t>
  </si>
  <si>
    <t>01005031803</t>
  </si>
  <si>
    <t>43001040017</t>
  </si>
  <si>
    <t>01008044569</t>
  </si>
  <si>
    <t>01028005817</t>
  </si>
  <si>
    <t>ბესიკ</t>
  </si>
  <si>
    <t>ნანა</t>
  </si>
  <si>
    <t>პაატა</t>
  </si>
  <si>
    <t>ცაგარეიშვილი</t>
  </si>
  <si>
    <t>შენგელია</t>
  </si>
  <si>
    <t>ტყეშელაძე</t>
  </si>
  <si>
    <t>პიერ-ალექსანდრე</t>
  </si>
  <si>
    <t>კრევო</t>
  </si>
  <si>
    <t>მიხეილ</t>
  </si>
  <si>
    <t>01006005246</t>
  </si>
  <si>
    <t>01013028748</t>
  </si>
  <si>
    <t>01024091328</t>
  </si>
  <si>
    <t>54001009505</t>
  </si>
  <si>
    <t>01901141240</t>
  </si>
  <si>
    <t>ვიტალი</t>
  </si>
  <si>
    <t>ყორშია</t>
  </si>
  <si>
    <t>ვლადიმერ</t>
  </si>
  <si>
    <t>ვართანოვი</t>
  </si>
  <si>
    <t>ზაზა</t>
  </si>
  <si>
    <t>ციციშვილი</t>
  </si>
  <si>
    <t>58001004413</t>
  </si>
  <si>
    <t>01011043505</t>
  </si>
  <si>
    <t>01029015012</t>
  </si>
  <si>
    <t>არღვლიანი</t>
  </si>
  <si>
    <t>01117057979</t>
  </si>
  <si>
    <t>ვასო</t>
  </si>
  <si>
    <t>33001033330</t>
  </si>
  <si>
    <t>ქაჯაია</t>
  </si>
  <si>
    <t>ზვიადი</t>
  </si>
  <si>
    <t>ჭრიკიშვილი</t>
  </si>
  <si>
    <t>ჩანტლაძე</t>
  </si>
  <si>
    <t>01005027834</t>
  </si>
  <si>
    <t>01013012633</t>
  </si>
  <si>
    <t>01019059505</t>
  </si>
  <si>
    <t>რუსლან</t>
  </si>
  <si>
    <t>ბერძენია</t>
  </si>
  <si>
    <t>ალიკა</t>
  </si>
  <si>
    <t>19031000494</t>
  </si>
  <si>
    <t>19001077239</t>
  </si>
  <si>
    <t>რაზმაძე</t>
  </si>
  <si>
    <t>01011030256</t>
  </si>
  <si>
    <t>25.07.2022 - 01.06.2023</t>
  </si>
  <si>
    <t>16.06.2022 - 15.06.2023</t>
  </si>
  <si>
    <t>გენერალური მდივნის თანაშემწე</t>
  </si>
  <si>
    <t>მატერიალურ-ტექნიკური უზრუნველყოფის სამსახური, მძღოლი</t>
  </si>
  <si>
    <t>იურიდიული სამსახურის უფროსი</t>
  </si>
  <si>
    <t xml:space="preserve">უსაფრთხოებისა და ლოჯისტიკის სამსახურის სპეციალისტი </t>
  </si>
  <si>
    <t>მატერიალურ-ტექნიკური უზრუნველყოფის სამსახურის სპეციალისტი</t>
  </si>
  <si>
    <t>სპეციალისტი</t>
  </si>
  <si>
    <t>რეგიონალური კოორდინატორი</t>
  </si>
  <si>
    <t>უსაფრთხოებისა და ლოჯისტიკის სამსახური, დაცვა</t>
  </si>
  <si>
    <t>უსაფრთხოებისა და ლოჯისტიკის სამსახური, მოწვეული სპეციალისტი</t>
  </si>
  <si>
    <t>მედიასთან ურთიერთობის მდივანი</t>
  </si>
  <si>
    <t>მატერიალურ-ტექნიკური უზრუნველყოფის სამსახურის უფროსი</t>
  </si>
  <si>
    <t>უსაფრთხოებისა და ლოჯისტიკის სამსახური, მძღოლი</t>
  </si>
  <si>
    <t>სოციალური მედიის მენეჯერი</t>
  </si>
  <si>
    <t>უსაფრთხოებისა და ლოჯისტიკის სამსახური, სპეციალისტი</t>
  </si>
  <si>
    <t>მთავარი სპეციალისტი</t>
  </si>
  <si>
    <t xml:space="preserve">უსაფრთხოებისა და ლოჯისტიკის სამსახურის უფროსი </t>
  </si>
  <si>
    <t>უსაფრთხოებისა და ლოჯისტიკის სამსახური, დაცვა, გამწვანება</t>
  </si>
  <si>
    <t>მატერიალურ-ტექნიკური უზრუნველყოფის სამსახური, დამლაგებელი</t>
  </si>
  <si>
    <t>საერთაშორისო ურთიერთობების სამსახურის უფროსი სპეციალისტი</t>
  </si>
  <si>
    <t>პოლიტიკური საბჭოს თავმჯდომარის მრჩეველი</t>
  </si>
  <si>
    <t>საზოგადოებასთან ურთიერთობის სამსახურის მთავარი სპეციალისტი</t>
  </si>
  <si>
    <t>პრესსამსახურის სპეციალისტი</t>
  </si>
  <si>
    <t>საერთაშორისო ურთიერთობების სამსახურის უფროსი</t>
  </si>
  <si>
    <t>იურიდიული სამსახურის უფროსის მოადგილე</t>
  </si>
  <si>
    <t>IT სამსახურის მთვარი სპეციალისტი</t>
  </si>
  <si>
    <t>IT სამსახურის უფროსი სპეციალისტი</t>
  </si>
  <si>
    <t>საფინანსო სამსახურის უფროსი სპეციალისტი</t>
  </si>
  <si>
    <t>ანალიტიკური საქმიანობის მდივანი</t>
  </si>
  <si>
    <t>ადმინისტრაციული საკითხების მდივანი</t>
  </si>
  <si>
    <t>კადრებისა და საქმისწარმოების სამსახურის მთავარი სპეციალისტი</t>
  </si>
  <si>
    <t>საზოგადოებასთან ურთიერთობის სამსახურის უფროსი</t>
  </si>
  <si>
    <t>საზოგადოებასთან ურთიერთობის სამსახურის სპეციალისტი</t>
  </si>
  <si>
    <t>ციფრული კომუნიკაციების სამსახურის უფროსი</t>
  </si>
  <si>
    <t>პოლიტიკური მდივანი</t>
  </si>
  <si>
    <t>სამდივნო, ანალიტიკურ საკითხებში მოწვეული სპეციალისტი</t>
  </si>
  <si>
    <t>დევნილთა და სოციალურად დაუცველთა სამსახურის უფროსი</t>
  </si>
  <si>
    <t>იურიდიული სამსახურის სპეციალისტი</t>
  </si>
  <si>
    <t>სამდივნო, სტრატეგიული კომუნიკაციების საკითხებში მოწვეული სპეციალისტი</t>
  </si>
  <si>
    <t>საერთაშორისო ურთიერთობების სამსახურში მოწვეული სპეციალისტი</t>
  </si>
  <si>
    <t>IT სამსახურის უფროსი</t>
  </si>
  <si>
    <t>სამდივნო, სპეციალისტი</t>
  </si>
  <si>
    <t>გენერალური მდივნის მოადგილე</t>
  </si>
  <si>
    <t>ანტიკორუფციული საკითხების მდივანი</t>
  </si>
  <si>
    <t>გენერალური მდივნის მრჩეველი</t>
  </si>
  <si>
    <t>თავმჯდომარის თანაშემწე</t>
  </si>
  <si>
    <t>დევნილთა და სოციალურად დაუცველთა სამსახური, სპეციალისტი</t>
  </si>
  <si>
    <t>თბილისი, მუხაძის ქ. 6/2</t>
  </si>
  <si>
    <t>01.19.17.003.007.01.002ბ</t>
  </si>
  <si>
    <t>20.12.2023 - 19.10.2024</t>
  </si>
  <si>
    <t>ავთანდილ ცხვარაძე</t>
  </si>
  <si>
    <t>სსიპ აღსრულების ეროვნული ბიურო</t>
  </si>
  <si>
    <t>1.6.4.3</t>
  </si>
  <si>
    <t>1.6.4.4</t>
  </si>
  <si>
    <t>სასამართლოს ბაჟი</t>
  </si>
  <si>
    <t>1.6.4.5</t>
  </si>
  <si>
    <t>1.6.4.6</t>
  </si>
  <si>
    <t>აკრძალული შემოწირულობის გადარიცხვა ბიუჯეტში</t>
  </si>
  <si>
    <t>1.6.4.7</t>
  </si>
  <si>
    <t>ჯარიმა აკრძალული შემოწირულობის ორმაგი ოდენობით</t>
  </si>
  <si>
    <t>1.6.4.8</t>
  </si>
  <si>
    <t xml:space="preserve">თბილისის პარკირების ჯარიმა </t>
  </si>
  <si>
    <t>საინფორმაციო მომსახურება,</t>
  </si>
  <si>
    <t>ქოლცენტრის ოპერატორების მომსახურება</t>
  </si>
  <si>
    <t>1.2.15.3</t>
  </si>
  <si>
    <t>ქოლცენტრის მომსახურების საშემოსავლო გადასახადი</t>
  </si>
  <si>
    <t>1.2.15.4</t>
  </si>
  <si>
    <t>პარკინგის გადასახადი</t>
  </si>
  <si>
    <t>1.2.15.5</t>
  </si>
  <si>
    <t>ტექდათვალიერების საფასური</t>
  </si>
  <si>
    <t>1.2.15.6</t>
  </si>
  <si>
    <t>ავეჯის რეცხვა</t>
  </si>
  <si>
    <t>1.2.15.7</t>
  </si>
  <si>
    <t>იუსტიციის სახლი</t>
  </si>
  <si>
    <t>1.2.15.8</t>
  </si>
  <si>
    <t>სპეცტექნიკის მომსახურება</t>
  </si>
  <si>
    <t>1.2.15.9</t>
  </si>
  <si>
    <t>საკანონმდებლო მაცნეს განახლება</t>
  </si>
  <si>
    <t>1.2.15.10</t>
  </si>
  <si>
    <t>1.2.15.11</t>
  </si>
  <si>
    <t>ვებგვერდის პროგრამა</t>
  </si>
  <si>
    <t>1.2.15.12</t>
  </si>
  <si>
    <t>ხმის მიცემის პლატფორმის საფასური</t>
  </si>
  <si>
    <t>1.2.15.13</t>
  </si>
  <si>
    <t>კომპიუტერული პროგრამის ლიცენზია</t>
  </si>
  <si>
    <t>1.2.15.14</t>
  </si>
  <si>
    <t>ვებგვერდის დეველოპმენტის საფასური</t>
  </si>
  <si>
    <t>სასამართლოს მიერ დაკისრებული თანხა</t>
  </si>
  <si>
    <t>საბანკო სესხის პროცენტი</t>
  </si>
  <si>
    <t>პატრულის ჯარიმა</t>
  </si>
  <si>
    <t>საერთაშორისო ორგანიზაციების საწევრო</t>
  </si>
  <si>
    <t>9</t>
  </si>
  <si>
    <t>8</t>
  </si>
  <si>
    <t>7</t>
  </si>
  <si>
    <t>15.03.2023 წ.</t>
  </si>
  <si>
    <t>შპს "ახალი ამბები"</t>
  </si>
  <si>
    <t>საინფორმაციო მომსახურება</t>
  </si>
  <si>
    <t>01.11.2016 წ.</t>
  </si>
  <si>
    <t>შპს "ტექინჟინერინგ ჯგუფი"</t>
  </si>
  <si>
    <t>ლიფტით მომსახურება</t>
  </si>
  <si>
    <t>28.02.2023 წ.</t>
  </si>
  <si>
    <t>შპს "ტორი პლიუსი"</t>
  </si>
  <si>
    <t>ბუკლეტები, დუპლეტი, ტრიპლეტი, სტიკერები</t>
  </si>
  <si>
    <t>28.02.2023  წ.</t>
  </si>
  <si>
    <t>შპს "ტორი"</t>
  </si>
  <si>
    <t>202052820</t>
  </si>
  <si>
    <t>გაზეთები</t>
  </si>
  <si>
    <t>23.02.2023 წ.</t>
  </si>
  <si>
    <t>შპს "ტერმინალ ვესტ თრეიდინგ"</t>
  </si>
  <si>
    <t>406119178</t>
  </si>
  <si>
    <t>სამეურნეო საქონელი</t>
  </si>
  <si>
    <t>20.09.2023 წ.</t>
  </si>
  <si>
    <t>საწევრო IYDU (115 ევრო)</t>
  </si>
  <si>
    <t>25.12.2023 წ.</t>
  </si>
  <si>
    <t>შპს "ტოიოტა ცენტრი თეგეტა"</t>
  </si>
  <si>
    <t>405006461</t>
  </si>
  <si>
    <t>საბურავები</t>
  </si>
  <si>
    <t>28.03.2023 წ.</t>
  </si>
  <si>
    <t>შპს "საქართველოს ფოსტა"</t>
  </si>
  <si>
    <t>203836233</t>
  </si>
  <si>
    <t>საფოსტო საკურიერო მომსახურება</t>
  </si>
  <si>
    <t>17.02.2023 წ</t>
  </si>
  <si>
    <t>შპს "ოფისლაინი"</t>
  </si>
  <si>
    <t>400170934</t>
  </si>
  <si>
    <t>საკანცელარიო საქონელი</t>
  </si>
  <si>
    <t>01.01.2021 წ.</t>
  </si>
  <si>
    <t>შპს "ფრესკო რითეილ გრუპი"</t>
  </si>
  <si>
    <t>404383779</t>
  </si>
  <si>
    <t>წარმომადგენლობითი ხარჯი(ჩაი, ყავა...)</t>
  </si>
  <si>
    <t>03.12.2023 წ.</t>
  </si>
  <si>
    <t>შპს "წყალტუბო პლაზა"</t>
  </si>
  <si>
    <t>4212695812</t>
  </si>
  <si>
    <t>სასტუმროთი მომსახურება</t>
  </si>
  <si>
    <t>28.12.2023 წ.</t>
  </si>
  <si>
    <t>შპს "ჰაპო"</t>
  </si>
  <si>
    <t>431436298</t>
  </si>
  <si>
    <t>საკონფერენციო დარბაზის დაქირავება</t>
  </si>
  <si>
    <t>21.02.2023 წ.</t>
  </si>
  <si>
    <t>შპს "ლეილანი"</t>
  </si>
  <si>
    <t>406352423</t>
  </si>
  <si>
    <t>ჰიგიენური საშუალებები</t>
  </si>
  <si>
    <t>26.04.2023 წ.</t>
  </si>
  <si>
    <t>შპს "ჰორეკა"</t>
  </si>
  <si>
    <t>204557452</t>
  </si>
  <si>
    <t>14.12.2023 წ.</t>
  </si>
  <si>
    <t>ი/მ გიორგი ღვინაძე</t>
  </si>
  <si>
    <t>01027082450</t>
  </si>
  <si>
    <t>კატრიჯების დატენვა, პრინტერის შეკეთება</t>
  </si>
  <si>
    <t>01.01.2018 წ.</t>
  </si>
  <si>
    <t>შპს "მბს"</t>
  </si>
  <si>
    <t>203838277</t>
  </si>
  <si>
    <t>მეხსიერების ბარათი</t>
  </si>
  <si>
    <t>01.01.2023 წ.</t>
  </si>
  <si>
    <t>ბანერი,ბადესტიკერი, პოსტერი</t>
  </si>
  <si>
    <t>01.10.2023 წ.</t>
  </si>
  <si>
    <t>შპს "ტვ.პირველი.ჯი"</t>
  </si>
  <si>
    <t>405578529</t>
  </si>
  <si>
    <t>09.11.2015 წ</t>
  </si>
  <si>
    <t>შპს "სუფთა წყალი"</t>
  </si>
  <si>
    <t>205150655</t>
  </si>
  <si>
    <t>წარმომადგენლობითი ხარჯი (წყლები)</t>
  </si>
  <si>
    <t>21.01.2023</t>
  </si>
  <si>
    <t>შპს "ალტა რითეილი"</t>
  </si>
  <si>
    <t>402033312</t>
  </si>
  <si>
    <t>01.10.2020 წ.</t>
  </si>
  <si>
    <t>შპს "ლენი&amp;კომპანი"</t>
  </si>
  <si>
    <t>სასცენო დეკორაცია და პოდიუმი</t>
  </si>
  <si>
    <t>03.04.2021 წ.</t>
  </si>
  <si>
    <t>ღონისძიების უზრუნველყოფა პოდიუმით</t>
  </si>
  <si>
    <t>28.09.2021 წ</t>
  </si>
  <si>
    <t>ღონისძიების უზრუნველყოფა სცენა, პოდიუმი და სხვა</t>
  </si>
  <si>
    <t>03.08.2017 წ.</t>
  </si>
  <si>
    <t>შპს "ჯეოლენდი"</t>
  </si>
  <si>
    <t>204447394</t>
  </si>
  <si>
    <t>კარტოგრაფიული მომსახურება</t>
  </si>
  <si>
    <t>23.06.2017 წ.</t>
  </si>
  <si>
    <t>შპს "ივენთი 2030"</t>
  </si>
  <si>
    <t>სკამებით მომსახურების გაწევა</t>
  </si>
  <si>
    <t>19.09.2017 წ.</t>
  </si>
  <si>
    <t>ფ/პ გიორგი ერაძე</t>
  </si>
  <si>
    <t>60001022124</t>
  </si>
  <si>
    <t>ავტოტექმომსახურება</t>
  </si>
  <si>
    <t>15.09.2017 წ.</t>
  </si>
  <si>
    <t>ნიკოლოზ ლომიძე</t>
  </si>
  <si>
    <t>01026000274</t>
  </si>
  <si>
    <t>ვიდეორგოლის დამზადება</t>
  </si>
  <si>
    <t>შპს "ფორმულა პროესკო ფროდაქშენი"</t>
  </si>
  <si>
    <t>404892513</t>
  </si>
  <si>
    <t>10.10.2018 წ.</t>
  </si>
  <si>
    <t>27.10.2021 წ.</t>
  </si>
  <si>
    <t>შპს "ფორმულა ფროდაქშენი"</t>
  </si>
  <si>
    <t>405345657</t>
  </si>
  <si>
    <t>01.03.2017 წ.</t>
  </si>
  <si>
    <t>შპს "ლიტერა"</t>
  </si>
  <si>
    <t>204987933</t>
  </si>
  <si>
    <t>ა/მანქანის იჯარა</t>
  </si>
  <si>
    <t>19.09.2018 წ.</t>
  </si>
  <si>
    <t>შპს ზ.დ.მ "კონსალტინგი"</t>
  </si>
  <si>
    <t>405291018</t>
  </si>
  <si>
    <t xml:space="preserve">მომსახურება (სტრატეგიული, საველე, ფინანსების მოზიდვის დეპარტამენტის და სხვა ) </t>
  </si>
  <si>
    <t>23.08.2018 წ.</t>
  </si>
  <si>
    <t>შპს სამაუწყებლო კომპანია "რუსთავი 2"</t>
  </si>
  <si>
    <t>211352016</t>
  </si>
  <si>
    <t>08-15.09.2020 წ</t>
  </si>
  <si>
    <t xml:space="preserve">შპს "კარდუ" </t>
  </si>
  <si>
    <t>პოლიგრაფიული მომსახურება</t>
  </si>
  <si>
    <t>30.08.2021 წ</t>
  </si>
  <si>
    <t>შპს "მედია პრინტ"</t>
  </si>
  <si>
    <t>12.10.2020 წ.</t>
  </si>
  <si>
    <t>შპს "შენი სივრცე"</t>
  </si>
  <si>
    <t>დაბეჭდილი ბანერი კონსტრუქციით, ბანერი, ბადესტიკერი, ტრიბუნა...</t>
  </si>
  <si>
    <t>15.07.2020 წ</t>
  </si>
  <si>
    <t>შპს "თეჯი+"</t>
  </si>
  <si>
    <t>ქირავნობა</t>
  </si>
  <si>
    <t>20.10.2020 წ.</t>
  </si>
  <si>
    <t>შპს "ტვ. საუნდი"</t>
  </si>
  <si>
    <t>ხმის უზრუნველყოფა</t>
  </si>
  <si>
    <t>დავით გაბუნია"მარტივი გამოსავალი"</t>
  </si>
  <si>
    <t>მუსიკალური გაფორმება</t>
  </si>
  <si>
    <t>თამარ ჭოხონელიძე</t>
  </si>
  <si>
    <t>სოფო ბათილაშვილი</t>
  </si>
  <si>
    <t>ვანო ჭელიძე</t>
  </si>
  <si>
    <t>სცენით უზრუნველყოფა</t>
  </si>
  <si>
    <t>N004 31.07.2020 წ</t>
  </si>
  <si>
    <t xml:space="preserve">ლობისტები 12500 (კურსი ) </t>
  </si>
  <si>
    <t>ხელფასები2020-2021-2022 ოქტომბერი</t>
  </si>
  <si>
    <t>13.10.2021 წ.</t>
  </si>
  <si>
    <t>შპს "ივენთერ ქონსთრაქშენ"(კურსი )</t>
  </si>
  <si>
    <t>405312754</t>
  </si>
  <si>
    <t xml:space="preserve">სარეკლამო კონსტრუქციის იჯარა </t>
  </si>
  <si>
    <t>10.08.2016 წ.</t>
  </si>
  <si>
    <t>შპს "საქართველო "</t>
  </si>
  <si>
    <t>204421991</t>
  </si>
  <si>
    <t>იჯარა</t>
  </si>
  <si>
    <t>16.12.2009 წ.</t>
  </si>
  <si>
    <t>ქობულეთი, მუნიციპალიტეტი, გამგეობა</t>
  </si>
  <si>
    <t>247001890</t>
  </si>
  <si>
    <t>22.07.2019 წ.</t>
  </si>
  <si>
    <t>შპს "ვაკე 47"</t>
  </si>
  <si>
    <t>405204069</t>
  </si>
  <si>
    <t xml:space="preserve">იჯარა                              </t>
  </si>
  <si>
    <t>03.02.2020 წ.</t>
  </si>
  <si>
    <t>ნურ-მაგამედ ბათავანი</t>
  </si>
  <si>
    <t>01012009060</t>
  </si>
  <si>
    <t>31.08.2020 წ.</t>
  </si>
  <si>
    <t>ი/მ მამუკა ყაველაშვილი</t>
  </si>
  <si>
    <t>01015014860</t>
  </si>
  <si>
    <t>25.10.2021 წ.</t>
  </si>
  <si>
    <t>შპს "საქართველო"</t>
  </si>
  <si>
    <t>211752021</t>
  </si>
  <si>
    <t>01.08.2021 წ.</t>
  </si>
  <si>
    <t>14001000015</t>
  </si>
  <si>
    <t>15.02.2022 წ.</t>
  </si>
  <si>
    <t>შპს "სტუმარ მასპინძელი"</t>
  </si>
  <si>
    <t>202344445</t>
  </si>
  <si>
    <t>17.02.2022 წ.</t>
  </si>
  <si>
    <t>შპს "განთიადი"</t>
  </si>
  <si>
    <t>208147423</t>
  </si>
  <si>
    <t>15.03.2022 წ.</t>
  </si>
  <si>
    <t>ვახტანგ ნანობაშვილი</t>
  </si>
  <si>
    <t>01027073718</t>
  </si>
  <si>
    <t>ნინო გორდიაშვილი (მაია გორდიაშვილი)</t>
  </si>
  <si>
    <t>62006000299 (62001022989)</t>
  </si>
  <si>
    <t>15.07.2021 წ.</t>
  </si>
  <si>
    <t>ნუნუ ხუროშვილი</t>
  </si>
  <si>
    <t>24001026489</t>
  </si>
  <si>
    <t>01.02.2022 წ/01.09.2023წ.</t>
  </si>
  <si>
    <t>01027061896</t>
  </si>
  <si>
    <t>01.01.2022 წ.</t>
  </si>
  <si>
    <t>ლევან კუხიანიძე (ელისო მახარობლიძე)</t>
  </si>
  <si>
    <t>60001041506(43001004049)</t>
  </si>
  <si>
    <t>შპს "ომეგა მოტორ ჯგუფი"</t>
  </si>
  <si>
    <t>418465440</t>
  </si>
  <si>
    <t>01.02.2020 წ.</t>
  </si>
  <si>
    <t>მედიკო მეგრელიძე</t>
  </si>
  <si>
    <t>61004007849</t>
  </si>
  <si>
    <t>16.09.2020 წ.</t>
  </si>
  <si>
    <t>თეიმურაზ ჯაყელი</t>
  </si>
  <si>
    <t>61001005279</t>
  </si>
  <si>
    <t>15.09.2020 წ.</t>
  </si>
  <si>
    <t>კატუშა კეკელიშვილი</t>
  </si>
  <si>
    <t>35001033586</t>
  </si>
  <si>
    <t>08.09.2020 წ.</t>
  </si>
  <si>
    <t>ი/მ დარეჯან ართმელაძე</t>
  </si>
  <si>
    <t>61007004173</t>
  </si>
  <si>
    <t>გიორგი შაორშაძე</t>
  </si>
  <si>
    <t>35001095320</t>
  </si>
  <si>
    <t>შპს "სიახლე"</t>
  </si>
  <si>
    <t>216397307</t>
  </si>
  <si>
    <t>20.09.2020 წ.</t>
  </si>
  <si>
    <t>ი/მ გელა დევაძე</t>
  </si>
  <si>
    <t>61001006445</t>
  </si>
  <si>
    <t>15.08.2018 წ.</t>
  </si>
  <si>
    <t>09001002450</t>
  </si>
  <si>
    <t>ნაილი ტყეშელაშვილი</t>
  </si>
  <si>
    <t>17001007839</t>
  </si>
  <si>
    <t>29.01.2014 წ.</t>
  </si>
  <si>
    <t>მუნიციპალიტეტის გამგეობა (სამტრედია)</t>
  </si>
  <si>
    <t>238769025</t>
  </si>
  <si>
    <t>01.01.2020 წ/02.05.2023წ.</t>
  </si>
  <si>
    <t>რუბენ ჩინჩალაძე</t>
  </si>
  <si>
    <t>18001004846</t>
  </si>
  <si>
    <t>24.08.2020 წ.</t>
  </si>
  <si>
    <t>ი/მ ვახტანგ ზარნაძე</t>
  </si>
  <si>
    <t>21001003751</t>
  </si>
  <si>
    <t>01.20.2020 წ.</t>
  </si>
  <si>
    <t>ნინო ოქრუაძე (გურამი ოქრუაძე)</t>
  </si>
  <si>
    <t>21001000334(21001005336)</t>
  </si>
  <si>
    <t>25.09.2020 წ</t>
  </si>
  <si>
    <t>ეთერი ტალახაძე</t>
  </si>
  <si>
    <t>18001001149</t>
  </si>
  <si>
    <t>დარეჯან ბუაჩიძე</t>
  </si>
  <si>
    <t>01.08.2020 წ.</t>
  </si>
  <si>
    <t>თამარ გამრეკელიძე (ირა დალაქიშვილი)</t>
  </si>
  <si>
    <t>25.05.2019 წ.</t>
  </si>
  <si>
    <t>მურმან მირცხულავა (კლარა ლაშხია)</t>
  </si>
  <si>
    <t>მალინა მანია</t>
  </si>
  <si>
    <t>58001008567</t>
  </si>
  <si>
    <t>შპს "ნიკე"</t>
  </si>
  <si>
    <t>222438271</t>
  </si>
  <si>
    <t>ი/მ ვალერიან კუჭავა</t>
  </si>
  <si>
    <t>39001021387</t>
  </si>
  <si>
    <t>თამარ მებონია</t>
  </si>
  <si>
    <t>62001043897</t>
  </si>
  <si>
    <t>მანანა ახალაია</t>
  </si>
  <si>
    <t>58001005192</t>
  </si>
  <si>
    <t>01.07.2020 წ.</t>
  </si>
  <si>
    <t>მაია წულაია (ციალა ცაავა)</t>
  </si>
  <si>
    <t>29001012584</t>
  </si>
  <si>
    <t>ი/მ ელგუჯა ტურძელაძე</t>
  </si>
  <si>
    <t>42001022058</t>
  </si>
  <si>
    <t>ნუგზარ ნაკანი</t>
  </si>
  <si>
    <t>30001004294</t>
  </si>
  <si>
    <t>ი/მ მანანა გიორბელიძე</t>
  </si>
  <si>
    <t>49001009825</t>
  </si>
  <si>
    <t>სოფო ბენდელიანი</t>
  </si>
  <si>
    <t>01005007024</t>
  </si>
  <si>
    <t>15.02.2020 წ.</t>
  </si>
  <si>
    <t>გიორგი ჩიკვილაძე</t>
  </si>
  <si>
    <t>34001002048</t>
  </si>
  <si>
    <t>08.08.2021 წ.</t>
  </si>
  <si>
    <t>შპს "პსპ ფარმა"</t>
  </si>
  <si>
    <t>202203123</t>
  </si>
  <si>
    <t>01.08.2021 წ/01.04.2023წ</t>
  </si>
  <si>
    <t>26001027421</t>
  </si>
  <si>
    <t>გიორგი ქურდაძე</t>
  </si>
  <si>
    <t>01030030249</t>
  </si>
  <si>
    <t>01.09.2020 წ.</t>
  </si>
  <si>
    <t>თამარ ცერაძე  3 თვე</t>
  </si>
  <si>
    <t>15.02.2021 წ.</t>
  </si>
  <si>
    <t>ინგა წიკლაური 4 თვე</t>
  </si>
  <si>
    <t>35001010542</t>
  </si>
  <si>
    <t>ი/მ ზურაბ დავითაძე</t>
  </si>
  <si>
    <t>61010003569</t>
  </si>
  <si>
    <t>ესმირალდა მამედოვა</t>
  </si>
  <si>
    <t>12001092872</t>
  </si>
  <si>
    <t>შპს "მარკშეიდერი"</t>
  </si>
  <si>
    <t>22896062</t>
  </si>
  <si>
    <t>01.02.2020 წ/10.05.2023 წ.</t>
  </si>
  <si>
    <t>52001013863</t>
  </si>
  <si>
    <t>01.07.2020 წ/01.03.2023 წ.</t>
  </si>
  <si>
    <t>დავით უგრეხელიძე</t>
  </si>
  <si>
    <t>60002010011</t>
  </si>
  <si>
    <t>12.08.2021 წ.</t>
  </si>
  <si>
    <t>იბრაგიმ კულიევი</t>
  </si>
  <si>
    <t>12001014130</t>
  </si>
  <si>
    <t>ემმა პირინჯიანი</t>
  </si>
  <si>
    <t>07601056604</t>
  </si>
  <si>
    <t>16.06.2020 წ</t>
  </si>
  <si>
    <t>ი/მ ამირან ლონდარიძე</t>
  </si>
  <si>
    <t>გაგიკ ბდოიან</t>
  </si>
  <si>
    <t>32001003326</t>
  </si>
  <si>
    <t>03.11.2018 წ.</t>
  </si>
  <si>
    <t>01001028817</t>
  </si>
  <si>
    <t>ი/მ მზია იარაჯული</t>
  </si>
  <si>
    <t>23001005017</t>
  </si>
  <si>
    <t>ი/მ დავით ქაფიაშვილი</t>
  </si>
  <si>
    <t>65002003943</t>
  </si>
  <si>
    <t>01.01.2020 წ.</t>
  </si>
  <si>
    <t>ი/მ სვეტლანა ოსეფაიშვილი</t>
  </si>
  <si>
    <t>01015002668</t>
  </si>
  <si>
    <t>ვენერა პავლიაშვილი, ზეზვა ბერიანიძე</t>
  </si>
  <si>
    <t>06001004610, 06001007111</t>
  </si>
  <si>
    <t>01.01.2020 წ./01.12.2023 წ</t>
  </si>
  <si>
    <t>29001003960</t>
  </si>
  <si>
    <t>ი/მ თეა გოგოტიშვილი (ციცინო კოხტაშვილი)</t>
  </si>
  <si>
    <t>36001002288 (36001000355)</t>
  </si>
  <si>
    <t>05.10.2021 წ.</t>
  </si>
  <si>
    <t>გიორგი ფიცხელაური</t>
  </si>
  <si>
    <t>44001003539</t>
  </si>
  <si>
    <t>ი/მ გიორგი სეფაშვილი</t>
  </si>
  <si>
    <t>45001000755</t>
  </si>
  <si>
    <t>ი/მ ელდარ ჯალილოვი</t>
  </si>
  <si>
    <t>შპს "ლოკოილი"</t>
  </si>
  <si>
    <t>25.08.2020 წ</t>
  </si>
  <si>
    <t>შაჰინ მამედოვი</t>
  </si>
  <si>
    <t>25001013918</t>
  </si>
  <si>
    <t>17.08.2020 წ.</t>
  </si>
  <si>
    <t>ი/მ დავით ბეჟუაშვილი(ელგუჯა ბეჟუაშვილი)</t>
  </si>
  <si>
    <t xml:space="preserve">20001019377 </t>
  </si>
  <si>
    <t>ვახირ მამედოვი</t>
  </si>
  <si>
    <t>20001012644</t>
  </si>
  <si>
    <t>26.09.2020 წ15.03.2023 წ.</t>
  </si>
  <si>
    <t>25001007588</t>
  </si>
  <si>
    <t>26.09.2020 წ.</t>
  </si>
  <si>
    <t>ელდარ გოგოლაძე</t>
  </si>
  <si>
    <t>25001017544</t>
  </si>
  <si>
    <t>ი/მ ეკა ბუზალაძე</t>
  </si>
  <si>
    <t>13001001990</t>
  </si>
  <si>
    <t>10.09.2020 წ.</t>
  </si>
  <si>
    <t>კახაბერ ოქრიაშვილი(ვაჟა ოქრიაშვილი)</t>
  </si>
  <si>
    <t>01020001273 (15001003000)</t>
  </si>
  <si>
    <t>15.07.2020 წ.</t>
  </si>
  <si>
    <t>ზოია სპირლიევა</t>
  </si>
  <si>
    <t>52001003878</t>
  </si>
  <si>
    <t>18.09.2020 წ</t>
  </si>
  <si>
    <t>ი/მ სოფიო ნიაზაშვილი</t>
  </si>
  <si>
    <t>01013000119</t>
  </si>
  <si>
    <t>ზაირა მარგიანი</t>
  </si>
  <si>
    <t>10001032078</t>
  </si>
  <si>
    <t>01.05.2023 წ.</t>
  </si>
  <si>
    <t>ლაშა წამალშვილი</t>
  </si>
  <si>
    <t>01004000199</t>
  </si>
  <si>
    <t>31.08.2023 წ.</t>
  </si>
  <si>
    <t>მარინა გელაშვილი (მ/პ ზურაბ ბიჭიკაშვილი)</t>
  </si>
  <si>
    <t>35001025412(35001023933)</t>
  </si>
  <si>
    <t>05.07.2023 წ.</t>
  </si>
  <si>
    <t>01002006322</t>
  </si>
  <si>
    <t>01.08.2023 წ.</t>
  </si>
  <si>
    <t>406076561</t>
  </si>
  <si>
    <t>01.11.2021წ/10.05.2023 წ.</t>
  </si>
  <si>
    <t>01701119194</t>
  </si>
  <si>
    <t>15.09.2023 წ.</t>
  </si>
  <si>
    <t>01030001988</t>
  </si>
  <si>
    <t>20.12.2023 წ.</t>
  </si>
  <si>
    <t xml:space="preserve"> 01028004912</t>
  </si>
  <si>
    <t>01.11.2023 წ.</t>
  </si>
  <si>
    <t>ეთერ ფუტკარაძე დავითაძე</t>
  </si>
  <si>
    <t>61010015180</t>
  </si>
  <si>
    <t>01.03.2023 წ.</t>
  </si>
  <si>
    <t xml:space="preserve">მიხეილ კოტიდი </t>
  </si>
  <si>
    <t>61001004672</t>
  </si>
  <si>
    <t>01.04.2023 წ.</t>
  </si>
  <si>
    <t>53001003144</t>
  </si>
  <si>
    <t>55001007224</t>
  </si>
  <si>
    <t>01.06.2023 წ.</t>
  </si>
  <si>
    <t>21001010952</t>
  </si>
  <si>
    <t>54001014640</t>
  </si>
  <si>
    <t>01001054698</t>
  </si>
  <si>
    <t>10.05.2023 წ.</t>
  </si>
  <si>
    <t xml:space="preserve">გურამი გერგედავა </t>
  </si>
  <si>
    <t>51001003322</t>
  </si>
  <si>
    <t>01.07.2023 წ.</t>
  </si>
  <si>
    <t>22001024136</t>
  </si>
  <si>
    <t>25.08.2023 წ.</t>
  </si>
  <si>
    <t>58001002986</t>
  </si>
  <si>
    <t>ი/მ ვალერიან მიშველაძე</t>
  </si>
  <si>
    <t>39001004730</t>
  </si>
  <si>
    <t>09001002649 (49001000182)</t>
  </si>
  <si>
    <t>12.12.2023 წ</t>
  </si>
  <si>
    <t>სულიკო გიორგაძე</t>
  </si>
  <si>
    <t>57001007157</t>
  </si>
  <si>
    <t>15.12.2023 წ</t>
  </si>
  <si>
    <t>ანზორ ეკალაძე</t>
  </si>
  <si>
    <t>43001015781</t>
  </si>
  <si>
    <t>20 .07.2023 წ.</t>
  </si>
  <si>
    <t xml:space="preserve">ი/მ თეიმურაზ ქოქიაშვილი </t>
  </si>
  <si>
    <t>35001014272</t>
  </si>
  <si>
    <t>შაქირ შარიფოვ</t>
  </si>
  <si>
    <t>28001040619</t>
  </si>
  <si>
    <t>20.03.2023 წ.</t>
  </si>
  <si>
    <t>05001003789</t>
  </si>
  <si>
    <t>25.03.2023 წ.</t>
  </si>
  <si>
    <t>11001008640</t>
  </si>
  <si>
    <t>03.06.2023 წ.</t>
  </si>
  <si>
    <t>ზურაბ ოზგებშვილი</t>
  </si>
  <si>
    <t>25.07.2023 წ.</t>
  </si>
  <si>
    <t>47001005443</t>
  </si>
  <si>
    <t>07001027792</t>
  </si>
  <si>
    <t>31001009472</t>
  </si>
  <si>
    <t>ი/მ ლევან ჯამაგიძე</t>
  </si>
  <si>
    <t>23001002182</t>
  </si>
  <si>
    <t>01017019404</t>
  </si>
  <si>
    <t>45001007227</t>
  </si>
  <si>
    <t>25001049874</t>
  </si>
  <si>
    <t>05.04.2023 წ.</t>
  </si>
  <si>
    <t>40001023616</t>
  </si>
  <si>
    <t>23001000324</t>
  </si>
  <si>
    <t>14001022758</t>
  </si>
  <si>
    <t>01.06.2020 წ.</t>
  </si>
  <si>
    <t>შპს "ომეგა მოტორ ჯგუფი"-</t>
  </si>
  <si>
    <t>415030022</t>
  </si>
  <si>
    <t>შპს "სკალინი"</t>
  </si>
  <si>
    <t>შპს "პსპ ფარმა"-</t>
  </si>
  <si>
    <t>ძირითადი(ტელევიზორი, ნოუთბუქი, პრინტერი, მონიტორი, კლავიატურა)საშუალებების იჯარა</t>
  </si>
  <si>
    <t>418465406</t>
  </si>
  <si>
    <t>ავტომანქანის იჯარა</t>
  </si>
  <si>
    <t>02/28/2023</t>
  </si>
  <si>
    <t>მიკრო სესხი</t>
  </si>
  <si>
    <t>ყოველთვიური, გრაფიკით</t>
  </si>
  <si>
    <t>არაუზრუნველყოფილი</t>
  </si>
  <si>
    <t>არა</t>
  </si>
  <si>
    <t>01/01/2023 - 31/12/2023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</si>
</sst>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dd\/mm\/yy"/>
  </numFmts>
  <fonts count="3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9"/>
      <name val="Sylfaen"/>
      <family val="1"/>
    </font>
    <font>
      <sz val="10"/>
      <name val="AcadNusx"/>
    </font>
    <font>
      <sz val="10"/>
      <name val="Arial"/>
      <family val="2"/>
    </font>
    <font>
      <b/>
      <sz val="14"/>
      <name val="Arial"/>
      <family val="2"/>
    </font>
    <font>
      <b/>
      <sz val="9"/>
      <name val="Sylfaen"/>
      <family val="1"/>
    </font>
    <font>
      <sz val="11"/>
      <name val="Sylfaen"/>
      <family val="1"/>
    </font>
    <font>
      <sz val="10"/>
      <name val="Calibri"/>
      <family val="2"/>
      <scheme val="minor"/>
    </font>
    <font>
      <sz val="12"/>
      <name val="Sylfaen"/>
      <family val="1"/>
    </font>
    <font>
      <b/>
      <sz val="11"/>
      <name val="Sylfaen"/>
      <family val="1"/>
    </font>
    <font>
      <b/>
      <sz val="8"/>
      <name val="Sylfaen"/>
      <family val="1"/>
    </font>
    <font>
      <sz val="10"/>
      <name val="Sylfaen"/>
      <family val="1"/>
      <charset val="204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36" fillId="0" borderId="0"/>
  </cellStyleXfs>
  <cellXfs count="540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0" fillId="2" borderId="1" xfId="1" applyFont="1" applyFill="1" applyBorder="1" applyAlignment="1" applyProtection="1">
      <alignment horizontal="left" vertical="center" wrapText="1"/>
    </xf>
    <xf numFmtId="0" fontId="20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Protection="1">
      <protection locked="0"/>
    </xf>
    <xf numFmtId="0" fontId="17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alignment horizontal="left" indent="1"/>
      <protection locked="0"/>
    </xf>
    <xf numFmtId="0" fontId="20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0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0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0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0" fillId="0" borderId="0" xfId="0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0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15" fontId="0" fillId="0" borderId="0" xfId="0" applyNumberFormat="1"/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8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7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0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0" fillId="4" borderId="0" xfId="0" applyFont="1" applyFill="1" applyProtection="1"/>
    <xf numFmtId="0" fontId="16" fillId="4" borderId="0" xfId="0" applyFont="1" applyFill="1" applyProtection="1"/>
    <xf numFmtId="0" fontId="16" fillId="4" borderId="0" xfId="0" applyFont="1" applyFill="1" applyBorder="1" applyProtection="1"/>
    <xf numFmtId="0" fontId="16" fillId="4" borderId="0" xfId="1" applyFont="1" applyFill="1" applyAlignment="1" applyProtection="1">
      <alignment vertical="center"/>
    </xf>
    <xf numFmtId="3" fontId="20" fillId="4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0" fillId="4" borderId="1" xfId="1" applyNumberFormat="1" applyFont="1" applyFill="1" applyBorder="1" applyAlignment="1" applyProtection="1">
      <alignment horizontal="right" vertical="center"/>
    </xf>
    <xf numFmtId="3" fontId="16" fillId="4" borderId="1" xfId="1" applyNumberFormat="1" applyFont="1" applyFill="1" applyBorder="1" applyAlignment="1" applyProtection="1">
      <alignment horizontal="right" vertical="center" wrapText="1"/>
    </xf>
    <xf numFmtId="3" fontId="20" fillId="4" borderId="1" xfId="1" applyNumberFormat="1" applyFont="1" applyFill="1" applyBorder="1" applyAlignment="1" applyProtection="1">
      <alignment horizontal="right" vertical="center" wrapText="1"/>
    </xf>
    <xf numFmtId="0" fontId="20" fillId="4" borderId="1" xfId="0" applyFont="1" applyFill="1" applyBorder="1" applyProtection="1"/>
    <xf numFmtId="3" fontId="20" fillId="4" borderId="1" xfId="0" applyNumberFormat="1" applyFont="1" applyFill="1" applyBorder="1" applyProtection="1"/>
    <xf numFmtId="0" fontId="20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0" fillId="5" borderId="1" xfId="1" applyNumberFormat="1" applyFont="1" applyFill="1" applyBorder="1" applyAlignment="1" applyProtection="1">
      <alignment horizontal="left" vertical="center" wrapText="1"/>
    </xf>
    <xf numFmtId="3" fontId="20" fillId="5" borderId="1" xfId="1" applyNumberFormat="1" applyFont="1" applyFill="1" applyBorder="1" applyAlignment="1" applyProtection="1">
      <alignment horizontal="center" vertical="center" wrapText="1"/>
    </xf>
    <xf numFmtId="0" fontId="16" fillId="5" borderId="0" xfId="1" applyFont="1" applyFill="1" applyProtection="1"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0" fontId="21" fillId="5" borderId="0" xfId="1" applyFont="1" applyFill="1" applyAlignment="1" applyProtection="1">
      <alignment horizontal="center" vertical="center" wrapText="1"/>
      <protection locked="0"/>
    </xf>
    <xf numFmtId="0" fontId="16" fillId="5" borderId="0" xfId="1" applyFont="1" applyFill="1" applyAlignment="1" applyProtection="1">
      <alignment horizontal="center" vertical="center" wrapText="1"/>
      <protection locked="0"/>
    </xf>
    <xf numFmtId="0" fontId="16" fillId="5" borderId="0" xfId="1" applyFont="1" applyFill="1" applyAlignment="1" applyProtection="1">
      <alignment horizontal="center" vertical="center"/>
      <protection locked="0"/>
    </xf>
    <xf numFmtId="0" fontId="16" fillId="5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0" fillId="0" borderId="1" xfId="0" applyFont="1" applyFill="1" applyBorder="1" applyProtection="1">
      <protection locked="0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right" vertical="center"/>
    </xf>
    <xf numFmtId="0" fontId="16" fillId="4" borderId="0" xfId="1" applyFont="1" applyFill="1" applyBorder="1" applyAlignment="1" applyProtection="1">
      <alignment horizontal="left" vertical="center"/>
    </xf>
    <xf numFmtId="0" fontId="16" fillId="4" borderId="0" xfId="0" applyFont="1" applyFill="1" applyBorder="1" applyProtection="1">
      <protection locked="0"/>
    </xf>
    <xf numFmtId="0" fontId="16" fillId="4" borderId="0" xfId="0" applyFont="1" applyFill="1" applyProtection="1">
      <protection locked="0"/>
    </xf>
    <xf numFmtId="3" fontId="20" fillId="4" borderId="1" xfId="1" applyNumberFormat="1" applyFont="1" applyFill="1" applyBorder="1" applyAlignment="1" applyProtection="1">
      <alignment horizontal="left" vertical="center" wrapText="1"/>
    </xf>
    <xf numFmtId="0" fontId="16" fillId="4" borderId="1" xfId="0" applyFont="1" applyFill="1" applyBorder="1" applyProtection="1"/>
    <xf numFmtId="0" fontId="16" fillId="4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6" fillId="4" borderId="0" xfId="3" applyFont="1" applyFill="1" applyAlignment="1" applyProtection="1">
      <alignment horizontal="center" vertical="center"/>
      <protection locked="0"/>
    </xf>
    <xf numFmtId="0" fontId="16" fillId="4" borderId="0" xfId="3" applyFont="1" applyFill="1" applyProtection="1"/>
    <xf numFmtId="0" fontId="16" fillId="4" borderId="3" xfId="0" applyFont="1" applyFill="1" applyBorder="1" applyAlignment="1" applyProtection="1">
      <alignment horizontal="left"/>
    </xf>
    <xf numFmtId="0" fontId="16" fillId="4" borderId="0" xfId="0" applyFont="1" applyFill="1" applyBorder="1" applyAlignment="1" applyProtection="1">
      <alignment horizontal="left"/>
    </xf>
    <xf numFmtId="0" fontId="16" fillId="4" borderId="1" xfId="2" applyFont="1" applyFill="1" applyBorder="1" applyAlignment="1" applyProtection="1">
      <alignment horizontal="right" vertical="top"/>
    </xf>
    <xf numFmtId="0" fontId="20" fillId="4" borderId="4" xfId="3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left" wrapText="1"/>
    </xf>
    <xf numFmtId="0" fontId="16" fillId="4" borderId="3" xfId="0" applyFont="1" applyFill="1" applyBorder="1" applyAlignment="1" applyProtection="1">
      <alignment horizontal="left" wrapText="1"/>
    </xf>
    <xf numFmtId="0" fontId="16" fillId="4" borderId="3" xfId="0" applyFont="1" applyFill="1" applyBorder="1" applyProtection="1"/>
    <xf numFmtId="0" fontId="20" fillId="4" borderId="3" xfId="0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right" vertical="center" wrapText="1"/>
    </xf>
    <xf numFmtId="0" fontId="16" fillId="4" borderId="0" xfId="0" applyFont="1" applyFill="1" applyAlignment="1" applyProtection="1">
      <alignment horizontal="center" vertical="center"/>
    </xf>
    <xf numFmtId="0" fontId="16" fillId="4" borderId="3" xfId="1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19" fillId="4" borderId="5" xfId="4" applyFont="1" applyFill="1" applyBorder="1" applyAlignment="1" applyProtection="1">
      <alignment horizontal="center" vertical="center" wrapText="1"/>
    </xf>
    <xf numFmtId="0" fontId="19" fillId="4" borderId="1" xfId="4" applyFont="1" applyFill="1" applyBorder="1" applyAlignment="1" applyProtection="1">
      <alignment horizontal="center" vertical="center" wrapText="1"/>
    </xf>
    <xf numFmtId="0" fontId="15" fillId="4" borderId="0" xfId="0" applyFont="1" applyFill="1" applyProtection="1"/>
    <xf numFmtId="0" fontId="0" fillId="4" borderId="0" xfId="0" applyFill="1" applyProtection="1"/>
    <xf numFmtId="14" fontId="16" fillId="4" borderId="0" xfId="1" applyNumberFormat="1" applyFont="1" applyFill="1" applyBorder="1" applyAlignment="1" applyProtection="1">
      <alignment vertical="center"/>
    </xf>
    <xf numFmtId="0" fontId="16" fillId="4" borderId="0" xfId="1" applyFont="1" applyFill="1" applyBorder="1" applyAlignment="1" applyProtection="1">
      <alignment vertical="center"/>
    </xf>
    <xf numFmtId="14" fontId="16" fillId="4" borderId="0" xfId="1" applyNumberFormat="1" applyFont="1" applyFill="1" applyBorder="1" applyAlignment="1" applyProtection="1">
      <alignment horizontal="center" vertical="center"/>
    </xf>
    <xf numFmtId="0" fontId="11" fillId="4" borderId="0" xfId="1" applyFont="1" applyFill="1" applyAlignment="1" applyProtection="1">
      <alignment horizontal="left" vertical="center"/>
    </xf>
    <xf numFmtId="0" fontId="10" fillId="4" borderId="0" xfId="0" applyFont="1" applyFill="1" applyProtection="1"/>
    <xf numFmtId="0" fontId="0" fillId="4" borderId="0" xfId="0" applyFill="1" applyProtection="1">
      <protection locked="0"/>
    </xf>
    <xf numFmtId="0" fontId="0" fillId="4" borderId="0" xfId="0" applyFill="1" applyBorder="1" applyProtection="1"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16" fillId="4" borderId="0" xfId="1" applyFont="1" applyFill="1" applyBorder="1" applyAlignment="1" applyProtection="1">
      <alignment vertical="center"/>
      <protection locked="0"/>
    </xf>
    <xf numFmtId="0" fontId="16" fillId="4" borderId="0" xfId="3" applyFont="1" applyFill="1" applyProtection="1">
      <protection locked="0"/>
    </xf>
    <xf numFmtId="0" fontId="16" fillId="4" borderId="0" xfId="1" applyFont="1" applyFill="1" applyProtection="1">
      <protection locked="0"/>
    </xf>
    <xf numFmtId="0" fontId="21" fillId="4" borderId="0" xfId="1" applyFont="1" applyFill="1" applyAlignment="1" applyProtection="1">
      <alignment horizontal="center" vertical="center" wrapText="1"/>
      <protection locked="0"/>
    </xf>
    <xf numFmtId="14" fontId="22" fillId="0" borderId="2" xfId="5" applyNumberFormat="1" applyFont="1" applyBorder="1" applyAlignment="1" applyProtection="1">
      <alignment wrapText="1"/>
      <protection locked="0"/>
    </xf>
    <xf numFmtId="14" fontId="20" fillId="0" borderId="0" xfId="0" applyNumberFormat="1" applyFont="1" applyFill="1" applyBorder="1" applyAlignment="1" applyProtection="1">
      <alignment horizontal="center" vertical="center" wrapText="1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0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20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4" borderId="1" xfId="3" applyFont="1" applyFill="1" applyBorder="1" applyAlignment="1" applyProtection="1">
      <alignment horizontal="center" vertical="center"/>
    </xf>
    <xf numFmtId="0" fontId="15" fillId="4" borderId="1" xfId="3" applyFont="1" applyFill="1" applyBorder="1" applyAlignment="1" applyProtection="1">
      <alignment horizontal="center" vertical="center" wrapText="1"/>
    </xf>
    <xf numFmtId="0" fontId="15" fillId="4" borderId="2" xfId="3" applyFont="1" applyFill="1" applyBorder="1" applyAlignment="1" applyProtection="1">
      <alignment horizontal="center" vertical="center" wrapText="1"/>
    </xf>
    <xf numFmtId="0" fontId="20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0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20" fillId="2" borderId="0" xfId="0" applyFont="1" applyFill="1" applyBorder="1" applyAlignment="1" applyProtection="1">
      <alignment horizontal="left"/>
    </xf>
    <xf numFmtId="0" fontId="0" fillId="2" borderId="0" xfId="0" applyFill="1" applyProtection="1"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20" fillId="4" borderId="0" xfId="0" applyFont="1" applyFill="1" applyBorder="1" applyAlignment="1" applyProtection="1">
      <alignment horizontal="center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Protection="1">
      <protection locked="0"/>
    </xf>
    <xf numFmtId="0" fontId="15" fillId="4" borderId="0" xfId="0" applyFont="1" applyFill="1" applyBorder="1"/>
    <xf numFmtId="0" fontId="20" fillId="0" borderId="0" xfId="0" applyFont="1" applyBorder="1" applyAlignment="1" applyProtection="1">
      <alignment horizontal="left"/>
    </xf>
    <xf numFmtId="0" fontId="20" fillId="0" borderId="1" xfId="1" applyFont="1" applyFill="1" applyBorder="1" applyAlignment="1" applyProtection="1">
      <alignment horizontal="left" vertical="center" wrapText="1"/>
    </xf>
    <xf numFmtId="0" fontId="20" fillId="5" borderId="0" xfId="1" applyFont="1" applyFill="1" applyAlignment="1" applyProtection="1">
      <alignment horizontal="center" vertical="center"/>
      <protection locked="0"/>
    </xf>
    <xf numFmtId="3" fontId="20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5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25" fillId="5" borderId="0" xfId="0" applyFont="1" applyFill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4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4" borderId="2" xfId="0" applyFont="1" applyFill="1" applyBorder="1" applyAlignment="1" applyProtection="1">
      <alignment horizontal="center"/>
    </xf>
    <xf numFmtId="0" fontId="16" fillId="4" borderId="0" xfId="1" applyFont="1" applyFill="1" applyAlignment="1" applyProtection="1">
      <alignment wrapText="1"/>
    </xf>
    <xf numFmtId="0" fontId="16" fillId="4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26" fillId="4" borderId="0" xfId="1" applyFont="1" applyFill="1" applyAlignment="1" applyProtection="1">
      <alignment horizontal="right" vertical="center"/>
    </xf>
    <xf numFmtId="0" fontId="20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0" fillId="0" borderId="5" xfId="1" applyFont="1" applyFill="1" applyBorder="1" applyAlignment="1" applyProtection="1">
      <alignment horizontal="left" vertical="center" wrapText="1"/>
    </xf>
    <xf numFmtId="0" fontId="20" fillId="2" borderId="4" xfId="0" applyFont="1" applyFill="1" applyBorder="1" applyProtection="1"/>
    <xf numFmtId="3" fontId="16" fillId="4" borderId="31" xfId="1" applyNumberFormat="1" applyFont="1" applyFill="1" applyBorder="1" applyAlignment="1" applyProtection="1">
      <alignment horizontal="right" vertical="center" wrapText="1"/>
    </xf>
    <xf numFmtId="0" fontId="20" fillId="4" borderId="2" xfId="0" applyFont="1" applyFill="1" applyBorder="1" applyProtection="1"/>
    <xf numFmtId="3" fontId="16" fillId="4" borderId="29" xfId="1" applyNumberFormat="1" applyFont="1" applyFill="1" applyBorder="1" applyAlignment="1" applyProtection="1">
      <alignment horizontal="right" vertical="center" wrapText="1"/>
    </xf>
    <xf numFmtId="0" fontId="16" fillId="4" borderId="3" xfId="0" applyFont="1" applyFill="1" applyBorder="1" applyProtection="1">
      <protection locked="0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6" fillId="4" borderId="0" xfId="0" applyFont="1" applyFill="1" applyBorder="1" applyAlignment="1">
      <alignment vertical="center"/>
    </xf>
    <xf numFmtId="0" fontId="16" fillId="4" borderId="36" xfId="1" applyFont="1" applyFill="1" applyBorder="1" applyAlignment="1" applyProtection="1">
      <alignment horizontal="left" vertical="center"/>
    </xf>
    <xf numFmtId="0" fontId="16" fillId="4" borderId="0" xfId="0" applyFont="1" applyFill="1" applyBorder="1" applyAlignment="1" applyProtection="1">
      <alignment vertical="center"/>
    </xf>
    <xf numFmtId="0" fontId="16" fillId="4" borderId="36" xfId="0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>
      <alignment vertical="center"/>
    </xf>
    <xf numFmtId="0" fontId="20" fillId="4" borderId="36" xfId="0" applyFont="1" applyFill="1" applyBorder="1" applyAlignment="1" applyProtection="1">
      <alignment vertical="center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4" borderId="1" xfId="0" applyFont="1" applyFill="1" applyBorder="1"/>
    <xf numFmtId="0" fontId="20" fillId="4" borderId="1" xfId="1" applyFont="1" applyFill="1" applyBorder="1" applyAlignment="1" applyProtection="1">
      <alignment horizontal="left" vertical="center" wrapText="1" indent="1"/>
    </xf>
    <xf numFmtId="0" fontId="20" fillId="4" borderId="1" xfId="0" applyFont="1" applyFill="1" applyBorder="1" applyProtection="1">
      <protection locked="0"/>
    </xf>
    <xf numFmtId="0" fontId="16" fillId="4" borderId="0" xfId="1" applyFont="1" applyFill="1" applyBorder="1" applyAlignment="1" applyProtection="1">
      <alignment horizontal="center" vertical="center"/>
    </xf>
    <xf numFmtId="0" fontId="16" fillId="0" borderId="0" xfId="3" applyFont="1" applyFill="1" applyBorder="1" applyProtection="1">
      <protection locked="0"/>
    </xf>
    <xf numFmtId="0" fontId="16" fillId="0" borderId="0" xfId="3" applyFont="1" applyFill="1" applyProtection="1">
      <protection locked="0"/>
    </xf>
    <xf numFmtId="0" fontId="25" fillId="4" borderId="36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right" vertical="center"/>
    </xf>
    <xf numFmtId="0" fontId="16" fillId="4" borderId="0" xfId="3" applyFont="1" applyFill="1" applyAlignment="1" applyProtection="1">
      <alignment horizontal="left" vertical="center"/>
    </xf>
    <xf numFmtId="0" fontId="10" fillId="4" borderId="0" xfId="3" applyFill="1" applyBorder="1"/>
    <xf numFmtId="0" fontId="19" fillId="3" borderId="1" xfId="3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 wrapText="1"/>
    </xf>
    <xf numFmtId="0" fontId="19" fillId="0" borderId="1" xfId="3" applyFont="1" applyBorder="1" applyAlignment="1">
      <alignment horizontal="left" vertical="center"/>
    </xf>
    <xf numFmtId="0" fontId="17" fillId="0" borderId="1" xfId="3" applyFont="1" applyBorder="1"/>
    <xf numFmtId="3" fontId="17" fillId="2" borderId="1" xfId="3" applyNumberFormat="1" applyFont="1" applyFill="1" applyBorder="1"/>
    <xf numFmtId="0" fontId="19" fillId="0" borderId="1" xfId="3" applyFont="1" applyBorder="1" applyAlignment="1">
      <alignment horizontal="center"/>
    </xf>
    <xf numFmtId="3" fontId="17" fillId="0" borderId="1" xfId="3" applyNumberFormat="1" applyFont="1" applyBorder="1"/>
    <xf numFmtId="0" fontId="17" fillId="0" borderId="1" xfId="3" applyFont="1" applyBorder="1" applyAlignment="1">
      <alignment horizontal="right"/>
    </xf>
    <xf numFmtId="0" fontId="17" fillId="2" borderId="1" xfId="3" applyFont="1" applyFill="1" applyBorder="1"/>
    <xf numFmtId="0" fontId="19" fillId="0" borderId="1" xfId="3" applyFont="1" applyBorder="1" applyAlignment="1">
      <alignment horizontal="center" vertical="center"/>
    </xf>
    <xf numFmtId="0" fontId="17" fillId="4" borderId="1" xfId="3" applyFont="1" applyFill="1" applyBorder="1"/>
    <xf numFmtId="0" fontId="17" fillId="0" borderId="1" xfId="3" applyFont="1" applyBorder="1" applyAlignment="1">
      <alignment horizontal="left" vertical="center"/>
    </xf>
    <xf numFmtId="0" fontId="17" fillId="0" borderId="0" xfId="3" applyFont="1" applyBorder="1" applyAlignment="1">
      <alignment horizontal="right"/>
    </xf>
    <xf numFmtId="0" fontId="17" fillId="0" borderId="0" xfId="3" applyFont="1" applyBorder="1" applyAlignment="1">
      <alignment horizontal="left" vertical="center"/>
    </xf>
    <xf numFmtId="0" fontId="17" fillId="0" borderId="0" xfId="3" applyFont="1" applyBorder="1"/>
    <xf numFmtId="0" fontId="15" fillId="0" borderId="0" xfId="3" applyFont="1"/>
    <xf numFmtId="0" fontId="10" fillId="0" borderId="0" xfId="3" applyFill="1"/>
    <xf numFmtId="0" fontId="20" fillId="0" borderId="0" xfId="0" applyFont="1" applyFill="1" applyBorder="1" applyProtection="1">
      <protection locked="0"/>
    </xf>
    <xf numFmtId="3" fontId="20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horizontal="left" wrapText="1"/>
    </xf>
    <xf numFmtId="0" fontId="20" fillId="0" borderId="1" xfId="1" applyFont="1" applyFill="1" applyBorder="1" applyAlignment="1" applyProtection="1">
      <alignment horizontal="left" wrapText="1"/>
    </xf>
    <xf numFmtId="0" fontId="20" fillId="0" borderId="1" xfId="0" applyFont="1" applyFill="1" applyBorder="1" applyAlignment="1" applyProtection="1"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10" fillId="4" borderId="1" xfId="3" applyFont="1" applyFill="1" applyBorder="1" applyAlignment="1" applyProtection="1">
      <alignment horizontal="center" vertical="center"/>
    </xf>
    <xf numFmtId="0" fontId="20" fillId="0" borderId="31" xfId="1" applyFont="1" applyFill="1" applyBorder="1" applyAlignment="1" applyProtection="1">
      <alignment horizontal="left" vertical="center" wrapText="1" indent="1"/>
    </xf>
    <xf numFmtId="0" fontId="20" fillId="0" borderId="31" xfId="0" applyFont="1" applyFill="1" applyBorder="1" applyProtection="1">
      <protection locked="0"/>
    </xf>
    <xf numFmtId="3" fontId="20" fillId="4" borderId="31" xfId="0" applyNumberFormat="1" applyFont="1" applyFill="1" applyBorder="1" applyProtection="1"/>
    <xf numFmtId="0" fontId="20" fillId="2" borderId="0" xfId="0" applyFont="1" applyFill="1" applyBorder="1" applyAlignment="1" applyProtection="1">
      <alignment horizontal="left"/>
      <protection locked="0"/>
    </xf>
    <xf numFmtId="0" fontId="20" fillId="4" borderId="0" xfId="0" applyFont="1" applyFill="1" applyAlignment="1" applyProtection="1"/>
    <xf numFmtId="3" fontId="23" fillId="5" borderId="1" xfId="1" applyNumberFormat="1" applyFont="1" applyFill="1" applyBorder="1" applyAlignment="1" applyProtection="1">
      <alignment horizontal="center" vertical="center" wrapText="1"/>
    </xf>
    <xf numFmtId="3" fontId="23" fillId="4" borderId="1" xfId="1" applyNumberFormat="1" applyFont="1" applyFill="1" applyBorder="1" applyAlignment="1" applyProtection="1">
      <alignment horizontal="center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left"/>
      <protection locked="0"/>
    </xf>
    <xf numFmtId="0" fontId="20" fillId="4" borderId="0" xfId="0" applyFont="1" applyFill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4" borderId="0" xfId="1" applyFont="1" applyFill="1" applyAlignment="1" applyProtection="1">
      <alignment horizontal="right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0" borderId="0" xfId="3" applyFont="1" applyFill="1" applyBorder="1" applyAlignment="1" applyProtection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3" applyFont="1" applyAlignment="1" applyProtection="1">
      <alignment vertical="center"/>
      <protection locked="0"/>
    </xf>
    <xf numFmtId="0" fontId="10" fillId="0" borderId="0" xfId="0" applyFont="1"/>
    <xf numFmtId="0" fontId="10" fillId="4" borderId="0" xfId="3" applyFont="1" applyFill="1" applyProtection="1">
      <protection locked="0"/>
    </xf>
    <xf numFmtId="0" fontId="10" fillId="4" borderId="0" xfId="3" applyFont="1" applyFill="1" applyProtection="1"/>
    <xf numFmtId="0" fontId="10" fillId="0" borderId="0" xfId="3" applyFont="1" applyProtection="1">
      <protection locked="0"/>
    </xf>
    <xf numFmtId="0" fontId="10" fillId="4" borderId="0" xfId="3" applyFont="1" applyFill="1" applyBorder="1" applyProtection="1"/>
    <xf numFmtId="0" fontId="10" fillId="4" borderId="0" xfId="3" applyFont="1" applyFill="1" applyBorder="1" applyProtection="1">
      <protection locked="0"/>
    </xf>
    <xf numFmtId="0" fontId="10" fillId="4" borderId="0" xfId="3" applyFont="1" applyFill="1" applyBorder="1" applyAlignment="1" applyProtection="1">
      <alignment horizontal="left"/>
      <protection locked="0"/>
    </xf>
    <xf numFmtId="0" fontId="10" fillId="0" borderId="0" xfId="3" applyFont="1" applyFill="1" applyProtection="1"/>
    <xf numFmtId="0" fontId="10" fillId="0" borderId="0" xfId="3" applyFont="1" applyFill="1" applyBorder="1" applyProtection="1"/>
    <xf numFmtId="0" fontId="10" fillId="4" borderId="30" xfId="3" applyFont="1" applyFill="1" applyBorder="1" applyProtection="1"/>
    <xf numFmtId="0" fontId="10" fillId="0" borderId="1" xfId="3" applyFont="1" applyBorder="1" applyProtection="1">
      <protection locked="0"/>
    </xf>
    <xf numFmtId="14" fontId="10" fillId="0" borderId="1" xfId="3" applyNumberFormat="1" applyFont="1" applyBorder="1" applyProtection="1">
      <protection locked="0"/>
    </xf>
    <xf numFmtId="0" fontId="30" fillId="0" borderId="1" xfId="14" applyFont="1" applyBorder="1" applyAlignment="1" applyProtection="1">
      <alignment wrapText="1"/>
      <protection locked="0"/>
    </xf>
    <xf numFmtId="14" fontId="10" fillId="4" borderId="1" xfId="3" applyNumberFormat="1" applyFont="1" applyFill="1" applyBorder="1" applyProtection="1"/>
    <xf numFmtId="0" fontId="10" fillId="0" borderId="1" xfId="3" applyFont="1" applyBorder="1" applyAlignment="1" applyProtection="1">
      <alignment horizontal="left" vertical="center"/>
      <protection locked="0"/>
    </xf>
    <xf numFmtId="0" fontId="10" fillId="0" borderId="0" xfId="3" applyFont="1"/>
    <xf numFmtId="0" fontId="10" fillId="0" borderId="0" xfId="3" applyFont="1" applyBorder="1" applyProtection="1">
      <protection locked="0"/>
    </xf>
    <xf numFmtId="0" fontId="20" fillId="4" borderId="6" xfId="2" applyFont="1" applyFill="1" applyBorder="1" applyAlignment="1" applyProtection="1">
      <alignment horizontal="center" vertical="top" wrapText="1"/>
    </xf>
    <xf numFmtId="0" fontId="20" fillId="4" borderId="6" xfId="2" applyFont="1" applyFill="1" applyBorder="1" applyAlignment="1" applyProtection="1">
      <alignment horizontal="center" vertical="center" wrapText="1"/>
    </xf>
    <xf numFmtId="1" fontId="20" fillId="4" borderId="6" xfId="2" applyNumberFormat="1" applyFont="1" applyFill="1" applyBorder="1" applyAlignment="1" applyProtection="1">
      <alignment horizontal="center" vertical="center" wrapText="1"/>
    </xf>
    <xf numFmtId="1" fontId="20" fillId="4" borderId="6" xfId="2" applyNumberFormat="1" applyFont="1" applyFill="1" applyBorder="1" applyAlignment="1" applyProtection="1">
      <alignment horizontal="center" vertical="top" wrapText="1"/>
    </xf>
    <xf numFmtId="0" fontId="16" fillId="0" borderId="6" xfId="2" applyFont="1" applyFill="1" applyBorder="1" applyAlignment="1" applyProtection="1">
      <alignment horizontal="center" vertical="top" wrapText="1"/>
      <protection locked="0"/>
    </xf>
    <xf numFmtId="1" fontId="16" fillId="0" borderId="6" xfId="2" applyNumberFormat="1" applyFont="1" applyFill="1" applyBorder="1" applyAlignment="1" applyProtection="1">
      <alignment horizontal="left" vertical="top" wrapText="1"/>
      <protection locked="0"/>
    </xf>
    <xf numFmtId="0" fontId="16" fillId="0" borderId="6" xfId="2" applyFont="1" applyFill="1" applyBorder="1" applyAlignment="1" applyProtection="1">
      <alignment horizontal="left" vertical="top" wrapText="1"/>
      <protection locked="0"/>
    </xf>
    <xf numFmtId="1" fontId="16" fillId="0" borderId="7" xfId="2" applyNumberFormat="1" applyFont="1" applyFill="1" applyBorder="1" applyAlignment="1" applyProtection="1">
      <alignment horizontal="left" vertical="top" wrapText="1"/>
      <protection locked="0"/>
    </xf>
    <xf numFmtId="0" fontId="16" fillId="0" borderId="7" xfId="2" applyFont="1" applyFill="1" applyBorder="1" applyAlignment="1" applyProtection="1">
      <alignment horizontal="left" vertical="top" wrapText="1"/>
      <protection locked="0"/>
    </xf>
    <xf numFmtId="0" fontId="16" fillId="0" borderId="9" xfId="2" applyFont="1" applyFill="1" applyBorder="1" applyAlignment="1" applyProtection="1">
      <alignment horizontal="left" vertical="top" wrapText="1"/>
      <protection locked="0"/>
    </xf>
    <xf numFmtId="0" fontId="16" fillId="0" borderId="28" xfId="2" applyFont="1" applyFill="1" applyBorder="1" applyAlignment="1" applyProtection="1">
      <alignment horizontal="left" vertical="top" wrapText="1"/>
      <protection locked="0"/>
    </xf>
    <xf numFmtId="0" fontId="20" fillId="0" borderId="1" xfId="2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Border="1"/>
    <xf numFmtId="0" fontId="10" fillId="4" borderId="0" xfId="0" applyFont="1" applyFill="1" applyProtection="1">
      <protection locked="0"/>
    </xf>
    <xf numFmtId="0" fontId="10" fillId="4" borderId="0" xfId="0" applyFont="1" applyFill="1" applyBorder="1" applyProtection="1"/>
    <xf numFmtId="0" fontId="10" fillId="2" borderId="0" xfId="0" applyFont="1" applyFill="1" applyProtection="1"/>
    <xf numFmtId="0" fontId="10" fillId="2" borderId="0" xfId="0" applyFont="1" applyFill="1" applyBorder="1" applyProtection="1"/>
    <xf numFmtId="0" fontId="20" fillId="4" borderId="5" xfId="4" applyFont="1" applyFill="1" applyBorder="1" applyAlignment="1" applyProtection="1">
      <alignment horizontal="left" vertical="center" wrapText="1"/>
    </xf>
    <xf numFmtId="0" fontId="20" fillId="4" borderId="1" xfId="4" applyFont="1" applyFill="1" applyBorder="1" applyAlignment="1" applyProtection="1">
      <alignment horizontal="center" vertical="center" wrapText="1"/>
    </xf>
    <xf numFmtId="0" fontId="20" fillId="4" borderId="5" xfId="4" applyFont="1" applyFill="1" applyBorder="1" applyAlignment="1" applyProtection="1">
      <alignment horizontal="center" vertical="center" wrapText="1"/>
    </xf>
    <xf numFmtId="0" fontId="16" fillId="0" borderId="1" xfId="4" applyFont="1" applyBorder="1" applyAlignment="1" applyProtection="1">
      <alignment horizontal="center" vertical="center" wrapText="1"/>
      <protection locked="0"/>
    </xf>
    <xf numFmtId="0" fontId="16" fillId="0" borderId="1" xfId="4" applyFont="1" applyBorder="1" applyAlignment="1" applyProtection="1">
      <alignment vertical="center" wrapText="1"/>
      <protection locked="0"/>
    </xf>
    <xf numFmtId="0" fontId="16" fillId="0" borderId="2" xfId="4" applyFont="1" applyBorder="1" applyAlignment="1" applyProtection="1">
      <alignment vertical="center" wrapText="1"/>
      <protection locked="0"/>
    </xf>
    <xf numFmtId="0" fontId="10" fillId="2" borderId="0" xfId="0" applyFont="1" applyFill="1" applyProtection="1">
      <protection locked="0"/>
    </xf>
    <xf numFmtId="0" fontId="31" fillId="2" borderId="0" xfId="4" applyFont="1" applyFill="1" applyProtection="1">
      <protection locked="0"/>
    </xf>
    <xf numFmtId="0" fontId="10" fillId="2" borderId="3" xfId="0" applyFont="1" applyFill="1" applyBorder="1"/>
    <xf numFmtId="0" fontId="10" fillId="0" borderId="0" xfId="0" applyFont="1" applyProtection="1">
      <protection locked="0"/>
    </xf>
    <xf numFmtId="0" fontId="10" fillId="0" borderId="0" xfId="0" applyFont="1" applyFill="1" applyBorder="1" applyProtection="1"/>
    <xf numFmtId="0" fontId="10" fillId="0" borderId="0" xfId="0" applyFont="1" applyFill="1" applyProtection="1"/>
    <xf numFmtId="0" fontId="10" fillId="4" borderId="0" xfId="0" applyFont="1" applyFill="1" applyBorder="1" applyProtection="1">
      <protection locked="0"/>
    </xf>
    <xf numFmtId="0" fontId="31" fillId="4" borderId="0" xfId="4" applyFont="1" applyFill="1" applyBorder="1" applyProtection="1">
      <protection locked="0"/>
    </xf>
    <xf numFmtId="0" fontId="31" fillId="0" borderId="0" xfId="4" applyFont="1" applyProtection="1">
      <protection locked="0"/>
    </xf>
    <xf numFmtId="14" fontId="30" fillId="0" borderId="2" xfId="5" applyNumberFormat="1" applyFont="1" applyBorder="1" applyAlignment="1" applyProtection="1">
      <alignment wrapText="1"/>
      <protection locked="0"/>
    </xf>
    <xf numFmtId="0" fontId="10" fillId="0" borderId="0" xfId="0" applyFont="1" applyBorder="1" applyProtection="1">
      <protection locked="0"/>
    </xf>
    <xf numFmtId="0" fontId="10" fillId="0" borderId="3" xfId="0" applyFont="1" applyBorder="1"/>
    <xf numFmtId="0" fontId="10" fillId="0" borderId="0" xfId="0" applyFont="1" applyBorder="1"/>
    <xf numFmtId="0" fontId="31" fillId="0" borderId="0" xfId="4" applyFont="1" applyBorder="1" applyProtection="1">
      <protection locked="0"/>
    </xf>
    <xf numFmtId="0" fontId="16" fillId="4" borderId="1" xfId="4" applyFont="1" applyFill="1" applyBorder="1" applyAlignment="1" applyProtection="1">
      <alignment vertical="center" wrapText="1"/>
    </xf>
    <xf numFmtId="0" fontId="16" fillId="4" borderId="1" xfId="4" applyFont="1" applyFill="1" applyBorder="1" applyAlignment="1" applyProtection="1">
      <alignment horizontal="center" vertical="center" wrapText="1"/>
    </xf>
    <xf numFmtId="0" fontId="31" fillId="4" borderId="0" xfId="4" applyFont="1" applyFill="1" applyProtection="1">
      <protection locked="0"/>
    </xf>
    <xf numFmtId="0" fontId="20" fillId="4" borderId="4" xfId="4" applyFont="1" applyFill="1" applyBorder="1" applyAlignment="1" applyProtection="1">
      <alignment horizontal="center" vertical="center" wrapText="1"/>
    </xf>
    <xf numFmtId="0" fontId="20" fillId="0" borderId="1" xfId="4" applyFont="1" applyBorder="1" applyAlignment="1" applyProtection="1">
      <alignment vertical="center" wrapText="1"/>
    </xf>
    <xf numFmtId="0" fontId="16" fillId="0" borderId="1" xfId="4" applyFont="1" applyBorder="1" applyAlignment="1" applyProtection="1">
      <alignment vertical="center" wrapText="1"/>
    </xf>
    <xf numFmtId="0" fontId="16" fillId="0" borderId="0" xfId="4" applyFont="1" applyAlignment="1" applyProtection="1">
      <alignment vertical="center" wrapText="1"/>
      <protection locked="0"/>
    </xf>
    <xf numFmtId="0" fontId="20" fillId="0" borderId="6" xfId="2" applyFont="1" applyFill="1" applyBorder="1" applyAlignment="1" applyProtection="1">
      <alignment horizontal="left" vertical="top"/>
    </xf>
    <xf numFmtId="0" fontId="16" fillId="0" borderId="0" xfId="2" applyFont="1" applyFill="1" applyBorder="1" applyAlignment="1" applyProtection="1">
      <alignment horizontal="center" vertical="top" wrapText="1"/>
      <protection locked="0"/>
    </xf>
    <xf numFmtId="1" fontId="16" fillId="0" borderId="0" xfId="2" applyNumberFormat="1" applyFont="1" applyFill="1" applyBorder="1" applyAlignment="1" applyProtection="1">
      <alignment horizontal="center" vertical="top" wrapText="1"/>
      <protection locked="0"/>
    </xf>
    <xf numFmtId="0" fontId="16" fillId="4" borderId="6" xfId="2" applyFont="1" applyFill="1" applyBorder="1" applyAlignment="1" applyProtection="1">
      <alignment horizontal="right" vertical="top" wrapText="1"/>
      <protection locked="0"/>
    </xf>
    <xf numFmtId="0" fontId="20" fillId="4" borderId="25" xfId="2" applyFont="1" applyFill="1" applyBorder="1" applyAlignment="1" applyProtection="1">
      <alignment horizontal="left" vertical="top"/>
      <protection locked="0"/>
    </xf>
    <xf numFmtId="0" fontId="16" fillId="4" borderId="25" xfId="2" applyFont="1" applyFill="1" applyBorder="1" applyAlignment="1" applyProtection="1">
      <alignment horizontal="left" vertical="top" wrapText="1"/>
      <protection locked="0"/>
    </xf>
    <xf numFmtId="0" fontId="16" fillId="4" borderId="26" xfId="2" applyFont="1" applyFill="1" applyBorder="1" applyAlignment="1" applyProtection="1">
      <alignment horizontal="left" vertical="top" wrapText="1"/>
      <protection locked="0"/>
    </xf>
    <xf numFmtId="1" fontId="16" fillId="4" borderId="26" xfId="2" applyNumberFormat="1" applyFont="1" applyFill="1" applyBorder="1" applyAlignment="1" applyProtection="1">
      <alignment horizontal="left" vertical="top" wrapText="1"/>
      <protection locked="0"/>
    </xf>
    <xf numFmtId="1" fontId="16" fillId="4" borderId="27" xfId="2" applyNumberFormat="1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Border="1" applyAlignment="1" applyProtection="1">
      <alignment horizontal="center" vertical="center"/>
    </xf>
    <xf numFmtId="0" fontId="16" fillId="4" borderId="22" xfId="2" applyFont="1" applyFill="1" applyBorder="1" applyAlignment="1" applyProtection="1">
      <alignment horizontal="center" vertical="top" wrapText="1"/>
    </xf>
    <xf numFmtId="1" fontId="16" fillId="4" borderId="22" xfId="2" applyNumberFormat="1" applyFont="1" applyFill="1" applyBorder="1" applyAlignment="1" applyProtection="1">
      <alignment horizontal="center" vertical="top" wrapText="1"/>
    </xf>
    <xf numFmtId="0" fontId="16" fillId="4" borderId="8" xfId="2" applyFont="1" applyFill="1" applyBorder="1" applyAlignment="1" applyProtection="1">
      <alignment horizontal="center" vertical="top" wrapText="1"/>
    </xf>
    <xf numFmtId="1" fontId="16" fillId="4" borderId="8" xfId="2" applyNumberFormat="1" applyFont="1" applyFill="1" applyBorder="1" applyAlignment="1" applyProtection="1">
      <alignment horizontal="center" vertical="top" wrapText="1"/>
    </xf>
    <xf numFmtId="0" fontId="20" fillId="4" borderId="1" xfId="2" applyFont="1" applyFill="1" applyBorder="1" applyAlignment="1" applyProtection="1">
      <alignment horizontal="center" vertical="top" wrapText="1"/>
    </xf>
    <xf numFmtId="1" fontId="20" fillId="4" borderId="1" xfId="2" applyNumberFormat="1" applyFont="1" applyFill="1" applyBorder="1" applyAlignment="1" applyProtection="1">
      <alignment horizontal="center" vertical="top" wrapText="1"/>
    </xf>
    <xf numFmtId="0" fontId="16" fillId="0" borderId="23" xfId="2" applyFont="1" applyFill="1" applyBorder="1" applyAlignment="1" applyProtection="1">
      <alignment horizontal="center" vertical="top" wrapText="1"/>
      <protection locked="0"/>
    </xf>
    <xf numFmtId="0" fontId="30" fillId="0" borderId="2" xfId="5" applyFont="1" applyBorder="1" applyAlignment="1" applyProtection="1">
      <alignment wrapText="1"/>
      <protection locked="0"/>
    </xf>
    <xf numFmtId="1" fontId="16" fillId="0" borderId="2" xfId="2" applyNumberFormat="1" applyFont="1" applyFill="1" applyBorder="1" applyAlignment="1" applyProtection="1">
      <alignment horizontal="left" vertical="top" wrapText="1"/>
      <protection locked="0"/>
    </xf>
    <xf numFmtId="1" fontId="16" fillId="0" borderId="24" xfId="2" applyNumberFormat="1" applyFont="1" applyFill="1" applyBorder="1" applyAlignment="1" applyProtection="1">
      <alignment horizontal="left" vertical="top" wrapText="1"/>
      <protection locked="0"/>
    </xf>
    <xf numFmtId="0" fontId="16" fillId="0" borderId="6" xfId="2" applyFont="1" applyFill="1" applyBorder="1" applyAlignment="1" applyProtection="1">
      <alignment horizontal="right" vertical="top" wrapText="1"/>
      <protection locked="0"/>
    </xf>
    <xf numFmtId="0" fontId="10" fillId="4" borderId="0" xfId="0" applyFont="1" applyFill="1" applyBorder="1"/>
    <xf numFmtId="0" fontId="10" fillId="4" borderId="3" xfId="0" applyFont="1" applyFill="1" applyBorder="1"/>
    <xf numFmtId="168" fontId="25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6" fillId="2" borderId="0" xfId="10" applyNumberFormat="1" applyFont="1" applyFill="1" applyBorder="1" applyAlignment="1" applyProtection="1">
      <alignment vertical="center"/>
    </xf>
    <xf numFmtId="0" fontId="16" fillId="2" borderId="0" xfId="10" applyFont="1" applyFill="1" applyBorder="1" applyAlignment="1" applyProtection="1">
      <alignment vertical="center"/>
      <protection locked="0"/>
    </xf>
    <xf numFmtId="14" fontId="16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49" fontId="16" fillId="0" borderId="1" xfId="1" applyNumberFormat="1" applyFont="1" applyFill="1" applyBorder="1" applyAlignment="1" applyProtection="1">
      <alignment horizontal="left" vertical="center" wrapText="1" indent="2"/>
    </xf>
    <xf numFmtId="168" fontId="25" fillId="2" borderId="29" xfId="10" applyNumberFormat="1" applyFont="1" applyFill="1" applyBorder="1" applyAlignment="1" applyProtection="1">
      <alignment horizontal="left" vertical="center" wrapText="1"/>
      <protection locked="0"/>
    </xf>
    <xf numFmtId="3" fontId="29" fillId="5" borderId="1" xfId="1" applyNumberFormat="1" applyFont="1" applyFill="1" applyBorder="1" applyAlignment="1" applyProtection="1">
      <alignment horizontal="center" vertical="center" wrapText="1"/>
    </xf>
    <xf numFmtId="3" fontId="29" fillId="4" borderId="1" xfId="1" applyNumberFormat="1" applyFont="1" applyFill="1" applyBorder="1" applyAlignment="1" applyProtection="1">
      <alignment horizontal="center" vertical="center" wrapText="1"/>
    </xf>
    <xf numFmtId="0" fontId="32" fillId="4" borderId="0" xfId="3" applyFont="1" applyFill="1" applyAlignment="1" applyProtection="1">
      <alignment horizontal="center" vertical="center" wrapText="1"/>
    </xf>
    <xf numFmtId="0" fontId="32" fillId="0" borderId="0" xfId="3" applyFont="1" applyAlignment="1" applyProtection="1">
      <alignment horizontal="center" vertical="center"/>
      <protection locked="0"/>
    </xf>
    <xf numFmtId="0" fontId="10" fillId="0" borderId="0" xfId="0" applyFont="1" applyAlignment="1">
      <alignment wrapText="1"/>
    </xf>
    <xf numFmtId="0" fontId="10" fillId="0" borderId="0" xfId="0" applyFont="1" applyFill="1"/>
    <xf numFmtId="0" fontId="16" fillId="0" borderId="0" xfId="9" applyFont="1" applyAlignment="1" applyProtection="1">
      <alignment vertical="center"/>
      <protection locked="0"/>
    </xf>
    <xf numFmtId="0" fontId="16" fillId="4" borderId="0" xfId="9" applyFont="1" applyFill="1" applyBorder="1" applyAlignment="1" applyProtection="1">
      <alignment vertical="center"/>
    </xf>
    <xf numFmtId="0" fontId="16" fillId="4" borderId="0" xfId="9" applyFont="1" applyFill="1" applyBorder="1" applyAlignment="1" applyProtection="1">
      <alignment vertical="center"/>
      <protection locked="0"/>
    </xf>
    <xf numFmtId="0" fontId="16" fillId="0" borderId="0" xfId="15" applyFont="1" applyFill="1" applyBorder="1" applyAlignment="1" applyProtection="1">
      <alignment vertical="center"/>
      <protection locked="0"/>
    </xf>
    <xf numFmtId="0" fontId="16" fillId="4" borderId="35" xfId="9" applyFont="1" applyFill="1" applyBorder="1" applyAlignment="1" applyProtection="1">
      <alignment horizontal="right" vertical="center"/>
    </xf>
    <xf numFmtId="14" fontId="16" fillId="0" borderId="35" xfId="9" applyNumberFormat="1" applyFont="1" applyBorder="1" applyAlignment="1" applyProtection="1">
      <alignment vertical="center"/>
      <protection locked="0"/>
    </xf>
    <xf numFmtId="0" fontId="16" fillId="4" borderId="36" xfId="9" applyFont="1" applyFill="1" applyBorder="1" applyAlignment="1" applyProtection="1">
      <alignment vertical="center"/>
    </xf>
    <xf numFmtId="0" fontId="20" fillId="4" borderId="0" xfId="9" applyFont="1" applyFill="1" applyBorder="1" applyAlignment="1" applyProtection="1">
      <alignment horizontal="right" vertical="center"/>
    </xf>
    <xf numFmtId="167" fontId="16" fillId="4" borderId="0" xfId="9" applyNumberFormat="1" applyFont="1" applyFill="1" applyBorder="1" applyAlignment="1" applyProtection="1">
      <alignment vertical="center"/>
    </xf>
    <xf numFmtId="14" fontId="16" fillId="4" borderId="0" xfId="9" applyNumberFormat="1" applyFont="1" applyFill="1" applyBorder="1" applyAlignment="1" applyProtection="1">
      <alignment vertical="center"/>
    </xf>
    <xf numFmtId="0" fontId="16" fillId="0" borderId="0" xfId="15" applyFont="1" applyFill="1" applyBorder="1" applyAlignment="1" applyProtection="1">
      <alignment vertical="center"/>
    </xf>
    <xf numFmtId="0" fontId="16" fillId="4" borderId="35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49" fontId="16" fillId="2" borderId="0" xfId="9" applyNumberFormat="1" applyFont="1" applyFill="1" applyBorder="1" applyAlignment="1" applyProtection="1">
      <alignment vertical="center"/>
      <protection locked="0"/>
    </xf>
    <xf numFmtId="0" fontId="16" fillId="2" borderId="0" xfId="9" applyFont="1" applyFill="1" applyBorder="1" applyAlignment="1" applyProtection="1">
      <alignment vertical="center"/>
      <protection locked="0"/>
    </xf>
    <xf numFmtId="0" fontId="16" fillId="2" borderId="0" xfId="9" applyFont="1" applyFill="1" applyBorder="1" applyAlignment="1" applyProtection="1">
      <alignment horizontal="left" vertical="center"/>
    </xf>
    <xf numFmtId="0" fontId="16" fillId="2" borderId="0" xfId="9" applyFont="1" applyFill="1" applyBorder="1" applyAlignment="1" applyProtection="1">
      <alignment vertical="center"/>
    </xf>
    <xf numFmtId="0" fontId="16" fillId="2" borderId="35" xfId="9" applyFont="1" applyFill="1" applyBorder="1" applyAlignment="1" applyProtection="1">
      <alignment vertical="center"/>
      <protection locked="0"/>
    </xf>
    <xf numFmtId="0" fontId="20" fillId="4" borderId="0" xfId="9" applyFont="1" applyFill="1" applyBorder="1" applyAlignment="1" applyProtection="1">
      <alignment horizontal="right" vertical="center"/>
      <protection locked="0"/>
    </xf>
    <xf numFmtId="167" fontId="16" fillId="4" borderId="0" xfId="9" applyNumberFormat="1" applyFont="1" applyFill="1" applyBorder="1" applyAlignment="1" applyProtection="1">
      <alignment vertical="center"/>
      <protection locked="0"/>
    </xf>
    <xf numFmtId="49" fontId="16" fillId="4" borderId="0" xfId="9" applyNumberFormat="1" applyFont="1" applyFill="1" applyBorder="1" applyAlignment="1" applyProtection="1">
      <alignment vertical="center"/>
      <protection locked="0"/>
    </xf>
    <xf numFmtId="0" fontId="30" fillId="4" borderId="36" xfId="9" applyFont="1" applyFill="1" applyBorder="1" applyAlignment="1" applyProtection="1">
      <alignment vertical="center"/>
    </xf>
    <xf numFmtId="0" fontId="33" fillId="4" borderId="0" xfId="9" applyFont="1" applyFill="1" applyBorder="1" applyAlignment="1" applyProtection="1">
      <alignment vertical="center"/>
    </xf>
    <xf numFmtId="0" fontId="30" fillId="4" borderId="0" xfId="9" applyFont="1" applyFill="1" applyBorder="1" applyAlignment="1" applyProtection="1">
      <alignment vertical="center"/>
    </xf>
    <xf numFmtId="0" fontId="30" fillId="4" borderId="35" xfId="9" applyFont="1" applyFill="1" applyBorder="1" applyAlignment="1" applyProtection="1">
      <alignment vertical="center"/>
    </xf>
    <xf numFmtId="0" fontId="30" fillId="0" borderId="0" xfId="9" applyFont="1" applyAlignment="1" applyProtection="1">
      <alignment vertical="center"/>
      <protection locked="0"/>
    </xf>
    <xf numFmtId="0" fontId="29" fillId="4" borderId="12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3" borderId="12" xfId="9" applyFont="1" applyFill="1" applyBorder="1" applyAlignment="1" applyProtection="1">
      <alignment horizontal="center" vertical="center" wrapText="1"/>
    </xf>
    <xf numFmtId="0" fontId="29" fillId="3" borderId="13" xfId="9" applyFont="1" applyFill="1" applyBorder="1" applyAlignment="1" applyProtection="1">
      <alignment horizontal="center" vertical="center" wrapText="1"/>
    </xf>
    <xf numFmtId="0" fontId="29" fillId="3" borderId="14" xfId="15" applyFont="1" applyFill="1" applyBorder="1" applyAlignment="1" applyProtection="1">
      <alignment horizontal="center" vertical="center" wrapText="1"/>
    </xf>
    <xf numFmtId="0" fontId="29" fillId="3" borderId="15" xfId="9" applyFont="1" applyFill="1" applyBorder="1" applyAlignment="1" applyProtection="1">
      <alignment horizontal="center" vertical="center" wrapText="1"/>
    </xf>
    <xf numFmtId="0" fontId="29" fillId="4" borderId="10" xfId="9" applyFont="1" applyFill="1" applyBorder="1" applyAlignment="1" applyProtection="1">
      <alignment horizontal="center" vertical="center" wrapText="1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4" xfId="9" applyFont="1" applyFill="1" applyBorder="1" applyAlignment="1" applyProtection="1">
      <alignment horizontal="center" vertical="center"/>
    </xf>
    <xf numFmtId="0" fontId="29" fillId="4" borderId="13" xfId="9" applyFont="1" applyFill="1" applyBorder="1" applyAlignment="1" applyProtection="1">
      <alignment horizontal="center" vertical="center"/>
    </xf>
    <xf numFmtId="0" fontId="29" fillId="4" borderId="15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/>
      <protection locked="0"/>
    </xf>
    <xf numFmtId="0" fontId="25" fillId="0" borderId="16" xfId="9" applyFont="1" applyBorder="1" applyAlignment="1" applyProtection="1">
      <alignment horizontal="center" vertical="center"/>
      <protection locked="0"/>
    </xf>
    <xf numFmtId="14" fontId="25" fillId="0" borderId="2" xfId="9" applyNumberFormat="1" applyFont="1" applyBorder="1" applyAlignment="1" applyProtection="1">
      <alignment vertical="center" wrapText="1"/>
      <protection locked="0"/>
    </xf>
    <xf numFmtId="0" fontId="25" fillId="0" borderId="2" xfId="9" applyFont="1" applyBorder="1" applyAlignment="1" applyProtection="1">
      <alignment vertical="center" wrapText="1"/>
      <protection locked="0"/>
    </xf>
    <xf numFmtId="0" fontId="25" fillId="0" borderId="17" xfId="9" applyFont="1" applyBorder="1" applyAlignment="1" applyProtection="1">
      <alignment horizontal="right" vertical="center"/>
      <protection locked="0"/>
    </xf>
    <xf numFmtId="0" fontId="25" fillId="0" borderId="16" xfId="9" applyFont="1" applyBorder="1" applyAlignment="1" applyProtection="1">
      <alignment vertical="center" wrapText="1"/>
      <protection locked="0"/>
    </xf>
    <xf numFmtId="49" fontId="25" fillId="0" borderId="1" xfId="9" applyNumberFormat="1" applyFont="1" applyBorder="1" applyAlignment="1" applyProtection="1">
      <alignment vertical="center"/>
      <protection locked="0"/>
    </xf>
    <xf numFmtId="49" fontId="25" fillId="0" borderId="2" xfId="9" applyNumberFormat="1" applyFont="1" applyBorder="1" applyAlignment="1" applyProtection="1">
      <alignment vertical="center"/>
      <protection locked="0"/>
    </xf>
    <xf numFmtId="0" fontId="25" fillId="3" borderId="16" xfId="9" applyFont="1" applyFill="1" applyBorder="1" applyAlignment="1" applyProtection="1">
      <alignment vertical="center" wrapText="1"/>
      <protection locked="0"/>
    </xf>
    <xf numFmtId="0" fontId="25" fillId="3" borderId="2" xfId="9" applyFont="1" applyFill="1" applyBorder="1" applyAlignment="1" applyProtection="1">
      <alignment vertical="center" wrapText="1"/>
      <protection locked="0"/>
    </xf>
    <xf numFmtId="0" fontId="25" fillId="3" borderId="17" xfId="15" applyFont="1" applyFill="1" applyBorder="1" applyAlignment="1" applyProtection="1">
      <alignment vertical="center" wrapText="1"/>
      <protection locked="0"/>
    </xf>
    <xf numFmtId="0" fontId="25" fillId="3" borderId="18" xfId="9" applyFont="1" applyFill="1" applyBorder="1" applyAlignment="1" applyProtection="1">
      <alignment vertical="center"/>
      <protection locked="0"/>
    </xf>
    <xf numFmtId="0" fontId="25" fillId="0" borderId="34" xfId="9" applyFont="1" applyBorder="1" applyAlignment="1" applyProtection="1">
      <alignment vertical="center" wrapText="1"/>
      <protection locked="0"/>
    </xf>
    <xf numFmtId="0" fontId="25" fillId="0" borderId="19" xfId="9" applyFont="1" applyBorder="1" applyAlignment="1" applyProtection="1">
      <alignment horizontal="center" vertical="center"/>
      <protection locked="0"/>
    </xf>
    <xf numFmtId="0" fontId="25" fillId="0" borderId="5" xfId="9" applyFont="1" applyBorder="1" applyAlignment="1" applyProtection="1">
      <alignment vertical="center"/>
      <protection locked="0"/>
    </xf>
    <xf numFmtId="0" fontId="25" fillId="0" borderId="19" xfId="9" applyFont="1" applyBorder="1" applyAlignment="1" applyProtection="1">
      <alignment vertical="center" wrapText="1"/>
      <protection locked="0"/>
    </xf>
    <xf numFmtId="0" fontId="25" fillId="3" borderId="19" xfId="9" applyFont="1" applyFill="1" applyBorder="1" applyAlignment="1" applyProtection="1">
      <alignment vertical="center" wrapText="1"/>
      <protection locked="0"/>
    </xf>
    <xf numFmtId="0" fontId="25" fillId="3" borderId="1" xfId="9" applyFont="1" applyFill="1" applyBorder="1" applyAlignment="1" applyProtection="1">
      <alignment vertical="center" wrapText="1"/>
      <protection locked="0"/>
    </xf>
    <xf numFmtId="0" fontId="25" fillId="3" borderId="5" xfId="15" applyFont="1" applyFill="1" applyBorder="1" applyAlignment="1" applyProtection="1">
      <alignment vertical="center" wrapText="1"/>
      <protection locked="0"/>
    </xf>
    <xf numFmtId="0" fontId="25" fillId="3" borderId="20" xfId="9" applyFont="1" applyFill="1" applyBorder="1" applyAlignment="1" applyProtection="1">
      <alignment vertical="center"/>
      <protection locked="0"/>
    </xf>
    <xf numFmtId="0" fontId="25" fillId="0" borderId="33" xfId="9" applyFont="1" applyBorder="1" applyAlignment="1" applyProtection="1">
      <alignment vertical="center" wrapText="1"/>
      <protection locked="0"/>
    </xf>
    <xf numFmtId="0" fontId="25" fillId="0" borderId="37" xfId="9" applyFont="1" applyBorder="1" applyAlignment="1" applyProtection="1">
      <alignment horizontal="center" vertical="center"/>
      <protection locked="0"/>
    </xf>
    <xf numFmtId="14" fontId="25" fillId="0" borderId="31" xfId="9" applyNumberFormat="1" applyFont="1" applyBorder="1" applyAlignment="1" applyProtection="1">
      <alignment vertical="center" wrapText="1"/>
      <protection locked="0"/>
    </xf>
    <xf numFmtId="0" fontId="25" fillId="0" borderId="31" xfId="9" applyFont="1" applyBorder="1" applyAlignment="1" applyProtection="1">
      <alignment vertical="center" wrapText="1"/>
      <protection locked="0"/>
    </xf>
    <xf numFmtId="0" fontId="25" fillId="0" borderId="39" xfId="9" applyFont="1" applyBorder="1" applyAlignment="1" applyProtection="1">
      <alignment vertical="center"/>
      <protection locked="0"/>
    </xf>
    <xf numFmtId="0" fontId="25" fillId="0" borderId="37" xfId="9" applyFont="1" applyBorder="1" applyAlignment="1" applyProtection="1">
      <alignment vertical="center" wrapText="1"/>
      <protection locked="0"/>
    </xf>
    <xf numFmtId="49" fontId="25" fillId="0" borderId="31" xfId="9" applyNumberFormat="1" applyFont="1" applyBorder="1" applyAlignment="1" applyProtection="1">
      <alignment vertical="center"/>
      <protection locked="0"/>
    </xf>
    <xf numFmtId="0" fontId="25" fillId="3" borderId="37" xfId="9" applyFont="1" applyFill="1" applyBorder="1" applyAlignment="1" applyProtection="1">
      <alignment vertical="center" wrapText="1"/>
      <protection locked="0"/>
    </xf>
    <xf numFmtId="0" fontId="25" fillId="3" borderId="31" xfId="9" applyFont="1" applyFill="1" applyBorder="1" applyAlignment="1" applyProtection="1">
      <alignment vertical="center" wrapText="1"/>
      <protection locked="0"/>
    </xf>
    <xf numFmtId="0" fontId="25" fillId="3" borderId="39" xfId="15" applyFont="1" applyFill="1" applyBorder="1" applyAlignment="1" applyProtection="1">
      <alignment vertical="center" wrapText="1"/>
      <protection locked="0"/>
    </xf>
    <xf numFmtId="0" fontId="25" fillId="3" borderId="38" xfId="9" applyFont="1" applyFill="1" applyBorder="1" applyAlignment="1" applyProtection="1">
      <alignment vertical="center"/>
      <protection locked="0"/>
    </xf>
    <xf numFmtId="0" fontId="25" fillId="0" borderId="40" xfId="9" applyFont="1" applyBorder="1" applyAlignment="1" applyProtection="1">
      <alignment vertical="center" wrapText="1"/>
      <protection locked="0"/>
    </xf>
    <xf numFmtId="0" fontId="20" fillId="0" borderId="0" xfId="9" applyFont="1" applyBorder="1" applyAlignment="1" applyProtection="1">
      <alignment horizontal="center"/>
      <protection locked="0"/>
    </xf>
    <xf numFmtId="0" fontId="20" fillId="0" borderId="0" xfId="9" applyFont="1" applyBorder="1" applyAlignment="1" applyProtection="1">
      <alignment horizontal="center" vertical="center"/>
      <protection locked="0"/>
    </xf>
    <xf numFmtId="0" fontId="20" fillId="0" borderId="0" xfId="15" applyFont="1" applyFill="1" applyBorder="1" applyAlignment="1" applyProtection="1">
      <alignment horizontal="center"/>
      <protection locked="0"/>
    </xf>
    <xf numFmtId="0" fontId="30" fillId="0" borderId="0" xfId="15" applyFont="1" applyFill="1" applyAlignment="1" applyProtection="1">
      <alignment vertical="center"/>
      <protection locked="0"/>
    </xf>
    <xf numFmtId="14" fontId="16" fillId="2" borderId="0" xfId="9" applyNumberFormat="1" applyFont="1" applyFill="1" applyBorder="1" applyAlignment="1" applyProtection="1">
      <alignment vertical="center"/>
    </xf>
    <xf numFmtId="14" fontId="16" fillId="2" borderId="3" xfId="9" applyNumberFormat="1" applyFont="1" applyFill="1" applyBorder="1" applyAlignment="1" applyProtection="1">
      <alignment vertical="center"/>
    </xf>
    <xf numFmtId="0" fontId="16" fillId="2" borderId="3" xfId="9" applyFont="1" applyFill="1" applyBorder="1" applyAlignment="1" applyProtection="1">
      <alignment vertical="center"/>
      <protection locked="0"/>
    </xf>
    <xf numFmtId="14" fontId="16" fillId="2" borderId="3" xfId="9" applyNumberFormat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vertical="center" wrapText="1"/>
    </xf>
    <xf numFmtId="49" fontId="30" fillId="0" borderId="0" xfId="9" applyNumberFormat="1" applyFont="1" applyAlignment="1" applyProtection="1">
      <alignment vertical="center"/>
      <protection locked="0"/>
    </xf>
    <xf numFmtId="0" fontId="35" fillId="0" borderId="3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14" fontId="22" fillId="0" borderId="1" xfId="5" applyNumberFormat="1" applyFont="1" applyBorder="1" applyAlignment="1" applyProtection="1">
      <alignment wrapText="1"/>
      <protection locked="0"/>
    </xf>
    <xf numFmtId="0" fontId="16" fillId="0" borderId="1" xfId="0" applyFont="1" applyFill="1" applyBorder="1" applyProtection="1">
      <protection locked="0"/>
    </xf>
    <xf numFmtId="49" fontId="16" fillId="0" borderId="1" xfId="1" applyNumberFormat="1" applyFont="1" applyFill="1" applyBorder="1" applyAlignment="1" applyProtection="1">
      <alignment horizontal="left" vertical="center" wrapText="1" indent="1"/>
    </xf>
    <xf numFmtId="0" fontId="15" fillId="0" borderId="1" xfId="0" applyFont="1" applyFill="1" applyBorder="1" applyAlignment="1">
      <alignment vertical="center"/>
    </xf>
    <xf numFmtId="49" fontId="20" fillId="0" borderId="1" xfId="1" applyNumberFormat="1" applyFont="1" applyFill="1" applyBorder="1" applyAlignment="1" applyProtection="1">
      <alignment horizontal="left" vertical="center" wrapText="1" indent="1"/>
    </xf>
    <xf numFmtId="14" fontId="22" fillId="0" borderId="2" xfId="5" applyNumberFormat="1" applyFont="1" applyFill="1" applyBorder="1" applyAlignment="1" applyProtection="1">
      <alignment wrapText="1"/>
      <protection locked="0"/>
    </xf>
    <xf numFmtId="3" fontId="20" fillId="0" borderId="1" xfId="1" applyNumberFormat="1" applyFont="1" applyFill="1" applyBorder="1" applyAlignment="1" applyProtection="1">
      <alignment horizontal="center" vertical="center" wrapText="1"/>
      <protection locked="0"/>
    </xf>
    <xf numFmtId="169" fontId="16" fillId="0" borderId="0" xfId="1" applyNumberFormat="1" applyFont="1" applyFill="1" applyBorder="1" applyAlignment="1" applyProtection="1">
      <alignment vertical="center"/>
    </xf>
    <xf numFmtId="3" fontId="16" fillId="0" borderId="0" xfId="0" applyNumberFormat="1" applyFont="1" applyProtection="1">
      <protection locked="0"/>
    </xf>
    <xf numFmtId="0" fontId="16" fillId="0" borderId="1" xfId="2" applyFont="1" applyFill="1" applyBorder="1" applyAlignment="1" applyProtection="1">
      <alignment horizontal="right"/>
      <protection locked="0"/>
    </xf>
    <xf numFmtId="4" fontId="16" fillId="0" borderId="1" xfId="2" applyNumberFormat="1" applyFont="1" applyFill="1" applyBorder="1" applyAlignment="1" applyProtection="1">
      <alignment horizontal="right"/>
      <protection locked="0"/>
    </xf>
    <xf numFmtId="3" fontId="20" fillId="2" borderId="1" xfId="1" applyNumberFormat="1" applyFont="1" applyFill="1" applyBorder="1" applyAlignment="1" applyProtection="1">
      <alignment horizontal="right" wrapText="1"/>
      <protection locked="0"/>
    </xf>
    <xf numFmtId="0" fontId="20" fillId="0" borderId="0" xfId="3" applyFont="1" applyFill="1" applyBorder="1" applyAlignment="1" applyProtection="1">
      <alignment horizontal="left" vertical="center"/>
    </xf>
    <xf numFmtId="4" fontId="16" fillId="0" borderId="0" xfId="0" applyNumberFormat="1" applyFont="1" applyProtection="1">
      <protection locked="0"/>
    </xf>
    <xf numFmtId="49" fontId="20" fillId="5" borderId="1" xfId="1" applyNumberFormat="1" applyFont="1" applyFill="1" applyBorder="1" applyAlignment="1" applyProtection="1">
      <alignment horizontal="center" vertical="center" wrapText="1"/>
    </xf>
    <xf numFmtId="0" fontId="16" fillId="0" borderId="6" xfId="2" applyFont="1" applyFill="1" applyBorder="1" applyAlignment="1" applyProtection="1">
      <alignment horizontal="right" wrapText="1"/>
      <protection locked="0"/>
    </xf>
    <xf numFmtId="2" fontId="16" fillId="0" borderId="21" xfId="2" applyNumberFormat="1" applyFont="1" applyFill="1" applyBorder="1" applyAlignment="1" applyProtection="1">
      <alignment horizontal="right" wrapText="1"/>
    </xf>
    <xf numFmtId="0" fontId="16" fillId="4" borderId="7" xfId="2" applyFont="1" applyFill="1" applyBorder="1" applyAlignment="1" applyProtection="1">
      <alignment horizontal="center" vertical="top" wrapText="1"/>
      <protection locked="0"/>
    </xf>
    <xf numFmtId="2" fontId="16" fillId="4" borderId="6" xfId="2" applyNumberFormat="1" applyFont="1" applyFill="1" applyBorder="1" applyAlignment="1" applyProtection="1">
      <alignment horizontal="center" vertical="top" wrapText="1"/>
      <protection locked="0"/>
    </xf>
    <xf numFmtId="0" fontId="17" fillId="0" borderId="1" xfId="4" applyFont="1" applyFill="1" applyBorder="1" applyAlignment="1" applyProtection="1">
      <alignment vertical="center" wrapText="1"/>
      <protection locked="0"/>
    </xf>
    <xf numFmtId="0" fontId="10" fillId="0" borderId="1" xfId="3" applyFont="1" applyBorder="1" applyAlignment="1" applyProtection="1">
      <alignment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29" fillId="3" borderId="5" xfId="9" applyFont="1" applyFill="1" applyBorder="1" applyAlignment="1" applyProtection="1">
      <alignment horizontal="center" vertical="center"/>
    </xf>
    <xf numFmtId="0" fontId="29" fillId="3" borderId="26" xfId="9" applyFont="1" applyFill="1" applyBorder="1" applyAlignment="1" applyProtection="1">
      <alignment horizontal="center" vertical="center"/>
    </xf>
    <xf numFmtId="0" fontId="29" fillId="3" borderId="4" xfId="9" applyFont="1" applyFill="1" applyBorder="1" applyAlignment="1" applyProtection="1">
      <alignment horizontal="center" vertical="center"/>
    </xf>
    <xf numFmtId="0" fontId="29" fillId="3" borderId="11" xfId="9" applyFont="1" applyFill="1" applyBorder="1" applyAlignment="1" applyProtection="1">
      <alignment horizontal="center" vertical="center"/>
    </xf>
    <xf numFmtId="0" fontId="29" fillId="3" borderId="10" xfId="9" applyFont="1" applyFill="1" applyBorder="1" applyAlignment="1" applyProtection="1">
      <alignment horizontal="center" vertical="center"/>
    </xf>
    <xf numFmtId="0" fontId="25" fillId="0" borderId="32" xfId="9" applyFont="1" applyBorder="1" applyAlignment="1" applyProtection="1">
      <alignment horizontal="center" vertical="center"/>
      <protection locked="0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20" fillId="2" borderId="32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0" fontId="25" fillId="0" borderId="0" xfId="9" applyFont="1" applyBorder="1" applyAlignment="1" applyProtection="1">
      <alignment horizontal="left" vertical="center" wrapText="1"/>
      <protection locked="0"/>
    </xf>
    <xf numFmtId="0" fontId="25" fillId="0" borderId="0" xfId="9" applyFont="1" applyBorder="1" applyAlignment="1" applyProtection="1">
      <alignment horizontal="left" vertical="center"/>
      <protection locked="0"/>
    </xf>
    <xf numFmtId="0" fontId="25" fillId="0" borderId="0" xfId="9" applyFont="1" applyFill="1" applyBorder="1" applyAlignment="1" applyProtection="1">
      <alignment horizontal="left"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center" vertical="center" wrapText="1"/>
    </xf>
    <xf numFmtId="0" fontId="20" fillId="4" borderId="0" xfId="0" applyFont="1" applyFill="1" applyBorder="1" applyAlignment="1" applyProtection="1">
      <alignment horizontal="left" vertical="center"/>
    </xf>
    <xf numFmtId="0" fontId="20" fillId="4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 vertical="center" wrapText="1"/>
    </xf>
    <xf numFmtId="0" fontId="20" fillId="4" borderId="5" xfId="1" applyFont="1" applyFill="1" applyBorder="1" applyAlignment="1" applyProtection="1">
      <alignment horizontal="center" vertical="center"/>
    </xf>
    <xf numFmtId="0" fontId="20" fillId="4" borderId="26" xfId="1" applyFont="1" applyFill="1" applyBorder="1" applyAlignment="1" applyProtection="1">
      <alignment horizontal="center" vertical="center"/>
    </xf>
    <xf numFmtId="0" fontId="20" fillId="4" borderId="4" xfId="1" applyFont="1" applyFill="1" applyBorder="1" applyAlignment="1" applyProtection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3" fontId="20" fillId="4" borderId="31" xfId="1" applyNumberFormat="1" applyFont="1" applyFill="1" applyBorder="1" applyAlignment="1" applyProtection="1">
      <alignment horizontal="center" vertical="center" wrapText="1"/>
    </xf>
    <xf numFmtId="3" fontId="20" fillId="4" borderId="2" xfId="1" applyNumberFormat="1" applyFont="1" applyFill="1" applyBorder="1" applyAlignment="1" applyProtection="1">
      <alignment horizontal="center" vertical="center" wrapText="1"/>
    </xf>
    <xf numFmtId="3" fontId="20" fillId="5" borderId="31" xfId="1" applyNumberFormat="1" applyFont="1" applyFill="1" applyBorder="1" applyAlignment="1" applyProtection="1">
      <alignment horizontal="center" vertical="center" wrapText="1"/>
    </xf>
    <xf numFmtId="3" fontId="20" fillId="5" borderId="2" xfId="1" applyNumberFormat="1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left"/>
    </xf>
    <xf numFmtId="0" fontId="16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0" fillId="4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2" xfId="10" applyNumberFormat="1" applyFont="1" applyFill="1" applyBorder="1" applyAlignment="1" applyProtection="1">
      <alignment horizontal="center" vertical="center"/>
    </xf>
    <xf numFmtId="14" fontId="20" fillId="2" borderId="32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 wrapText="1"/>
      <protection locked="0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20" fillId="4" borderId="0" xfId="0" applyFont="1" applyFill="1" applyAlignment="1" applyProtection="1">
      <alignment horizontal="left" wrapText="1"/>
    </xf>
    <xf numFmtId="0" fontId="16" fillId="0" borderId="0" xfId="0" applyFont="1" applyAlignment="1" applyProtection="1">
      <alignment horizontal="left"/>
      <protection locked="0"/>
    </xf>
    <xf numFmtId="0" fontId="19" fillId="4" borderId="5" xfId="1" applyFont="1" applyFill="1" applyBorder="1" applyAlignment="1" applyProtection="1">
      <alignment horizontal="center" vertical="center"/>
    </xf>
    <xf numFmtId="0" fontId="19" fillId="4" borderId="26" xfId="1" applyFont="1" applyFill="1" applyBorder="1" applyAlignment="1" applyProtection="1">
      <alignment horizontal="center" vertical="center"/>
    </xf>
    <xf numFmtId="0" fontId="19" fillId="4" borderId="4" xfId="1" applyFont="1" applyFill="1" applyBorder="1" applyAlignment="1" applyProtection="1">
      <alignment horizontal="center" vertical="center"/>
    </xf>
    <xf numFmtId="0" fontId="19" fillId="4" borderId="0" xfId="0" applyFont="1" applyFill="1" applyAlignment="1" applyProtection="1">
      <alignment horizontal="left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16" fillId="4" borderId="0" xfId="1" applyFont="1" applyFill="1" applyAlignment="1" applyProtection="1">
      <alignment horizontal="right" vertical="center"/>
    </xf>
    <xf numFmtId="0" fontId="16" fillId="4" borderId="1" xfId="4" applyFont="1" applyFill="1" applyBorder="1" applyAlignment="1" applyProtection="1">
      <alignment horizontal="center" vertical="center" wrapText="1"/>
    </xf>
    <xf numFmtId="0" fontId="16" fillId="4" borderId="0" xfId="1" applyFont="1" applyFill="1" applyBorder="1" applyAlignment="1" applyProtection="1">
      <alignment horizontal="center" vertical="center"/>
    </xf>
    <xf numFmtId="0" fontId="15" fillId="4" borderId="0" xfId="0" applyFont="1" applyFill="1" applyAlignment="1" applyProtection="1">
      <alignment horizontal="left"/>
    </xf>
    <xf numFmtId="0" fontId="15" fillId="4" borderId="0" xfId="3" applyFont="1" applyFill="1" applyAlignment="1" applyProtection="1">
      <alignment horizontal="left"/>
    </xf>
    <xf numFmtId="0" fontId="15" fillId="0" borderId="0" xfId="3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/>
      <protection locked="0"/>
    </xf>
    <xf numFmtId="0" fontId="28" fillId="4" borderId="0" xfId="3" applyFont="1" applyFill="1" applyBorder="1" applyAlignment="1">
      <alignment horizontal="left" vertical="center" wrapText="1"/>
    </xf>
    <xf numFmtId="0" fontId="16" fillId="4" borderId="0" xfId="3" applyFont="1" applyFill="1" applyBorder="1" applyAlignment="1" applyProtection="1">
      <alignment horizontal="left" vertical="center"/>
    </xf>
    <xf numFmtId="0" fontId="17" fillId="0" borderId="26" xfId="3" applyFont="1" applyBorder="1" applyAlignment="1">
      <alignment horizontal="center" vertical="center"/>
    </xf>
  </cellXfs>
  <cellStyles count="17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5" xfId="5" xr:uid="{00000000-0005-0000-0000-000004000000}"/>
    <cellStyle name="Normal 5 2" xfId="6" xr:uid="{00000000-0005-0000-0000-000005000000}"/>
    <cellStyle name="Normal 5 2 2" xfId="7" xr:uid="{00000000-0005-0000-0000-000006000000}"/>
    <cellStyle name="Normal 5 2 2 2" xfId="14" xr:uid="{00000000-0005-0000-0000-000007000000}"/>
    <cellStyle name="Normal 5 2 3" xfId="8" xr:uid="{00000000-0005-0000-0000-000008000000}"/>
    <cellStyle name="Normal 5 2 3 2" xfId="11" xr:uid="{00000000-0005-0000-0000-000009000000}"/>
    <cellStyle name="Normal 5 3" xfId="9" xr:uid="{00000000-0005-0000-0000-00000A000000}"/>
    <cellStyle name="Normal 5 3 2" xfId="10" xr:uid="{00000000-0005-0000-0000-00000B000000}"/>
    <cellStyle name="Normal 5 3 3" xfId="15" xr:uid="{00000000-0005-0000-0000-00000C000000}"/>
    <cellStyle name="Normal 6" xfId="12" xr:uid="{00000000-0005-0000-0000-00000D000000}"/>
    <cellStyle name="Normal 7" xfId="13" xr:uid="{00000000-0005-0000-0000-00000E000000}"/>
    <cellStyle name="Normal 8" xfId="16" xr:uid="{00000000-0005-0000-0000-00000F000000}"/>
    <cellStyle name="Normal_FORMEBI" xfId="1" xr:uid="{00000000-0005-0000-0000-000010000000}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171450</xdr:rowOff>
    </xdr:from>
    <xdr:to>
      <xdr:col>1</xdr:col>
      <xdr:colOff>1495425</xdr:colOff>
      <xdr:row>40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40</xdr:row>
      <xdr:rowOff>180975</xdr:rowOff>
    </xdr:from>
    <xdr:to>
      <xdr:col>6</xdr:col>
      <xdr:colOff>219075</xdr:colOff>
      <xdr:row>40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171450</xdr:rowOff>
    </xdr:from>
    <xdr:to>
      <xdr:col>2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41</xdr:row>
      <xdr:rowOff>152400</xdr:rowOff>
    </xdr:from>
    <xdr:to>
      <xdr:col>7</xdr:col>
      <xdr:colOff>9525</xdr:colOff>
      <xdr:row>41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42</xdr:row>
      <xdr:rowOff>180975</xdr:rowOff>
    </xdr:from>
    <xdr:to>
      <xdr:col>2</xdr:col>
      <xdr:colOff>554556</xdr:colOff>
      <xdr:row>42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103</xdr:row>
      <xdr:rowOff>171450</xdr:rowOff>
    </xdr:from>
    <xdr:to>
      <xdr:col>2</xdr:col>
      <xdr:colOff>1495425</xdr:colOff>
      <xdr:row>103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171450</xdr:rowOff>
    </xdr:from>
    <xdr:to>
      <xdr:col>1</xdr:col>
      <xdr:colOff>1495425</xdr:colOff>
      <xdr:row>39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40</xdr:row>
      <xdr:rowOff>4082</xdr:rowOff>
    </xdr:from>
    <xdr:to>
      <xdr:col>5</xdr:col>
      <xdr:colOff>110219</xdr:colOff>
      <xdr:row>40</xdr:row>
      <xdr:rowOff>4082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171450</xdr:rowOff>
    </xdr:from>
    <xdr:to>
      <xdr:col>1</xdr:col>
      <xdr:colOff>1495425</xdr:colOff>
      <xdr:row>38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38</xdr:row>
      <xdr:rowOff>180975</xdr:rowOff>
    </xdr:from>
    <xdr:to>
      <xdr:col>2</xdr:col>
      <xdr:colOff>554556</xdr:colOff>
      <xdr:row>38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nzaalishvili\AppData\Local\Microsoft\Windows\Temporary%20Internet%20Files\Content.Outlook\NKXX6P1B\Users\lmerabishvili\AppData\Local\Microsoft\Windows\Temporary%20Internet%20Files\Content.Outlook\DELNJLCD\axali%20formebiV3.xlsx?00641D41" TargetMode="External"/><Relationship Id="rId1" Type="http://schemas.openxmlformats.org/officeDocument/2006/relationships/externalLinkPath" Target="file:///\\00641D41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9"/>
  <sheetViews>
    <sheetView showGridLines="0" tabSelected="1" view="pageBreakPreview" topLeftCell="A100" zoomScaleNormal="100" zoomScaleSheetLayoutView="100" workbookViewId="0">
      <selection activeCell="D13" sqref="D13"/>
    </sheetView>
  </sheetViews>
  <sheetFormatPr defaultColWidth="9.140625" defaultRowHeight="15" x14ac:dyDescent="0.2"/>
  <cols>
    <col min="1" max="1" width="6.28515625" style="395" bestFit="1" customWidth="1"/>
    <col min="2" max="2" width="13.140625" style="395" customWidth="1"/>
    <col min="3" max="3" width="18.85546875" style="395" customWidth="1"/>
    <col min="4" max="4" width="15.140625" style="395" customWidth="1"/>
    <col min="5" max="5" width="21.85546875" style="395" customWidth="1"/>
    <col min="6" max="6" width="19.140625" style="450" customWidth="1"/>
    <col min="7" max="7" width="21.85546875" style="450" customWidth="1"/>
    <col min="8" max="8" width="19.140625" style="450" customWidth="1"/>
    <col min="9" max="9" width="16.42578125" style="395" bestFit="1" customWidth="1"/>
    <col min="10" max="10" width="17.42578125" style="395" customWidth="1"/>
    <col min="11" max="11" width="16.42578125" style="444" customWidth="1"/>
    <col min="12" max="12" width="13.140625" style="395" bestFit="1" customWidth="1"/>
    <col min="13" max="13" width="15.28515625" style="395" customWidth="1"/>
    <col min="14" max="16384" width="9.140625" style="395"/>
  </cols>
  <sheetData>
    <row r="1" spans="1:13" s="370" customFormat="1" x14ac:dyDescent="0.2">
      <c r="A1" s="214" t="s">
        <v>508</v>
      </c>
      <c r="C1" s="371"/>
      <c r="D1" s="371"/>
      <c r="E1" s="372"/>
      <c r="F1" s="209"/>
      <c r="G1" s="372"/>
      <c r="H1" s="213"/>
      <c r="I1" s="371"/>
      <c r="J1" s="372"/>
      <c r="K1" s="372"/>
      <c r="L1" s="372"/>
      <c r="M1" s="374" t="s">
        <v>94</v>
      </c>
    </row>
    <row r="2" spans="1:13" s="370" customFormat="1" x14ac:dyDescent="0.2">
      <c r="A2" s="212" t="s">
        <v>124</v>
      </c>
      <c r="B2" s="371"/>
      <c r="C2" s="371"/>
      <c r="D2" s="371"/>
      <c r="E2" s="372"/>
      <c r="F2" s="209"/>
      <c r="G2" s="372"/>
      <c r="H2" s="211"/>
      <c r="I2" s="371"/>
      <c r="J2" s="372"/>
      <c r="K2" s="372"/>
      <c r="L2" s="372"/>
      <c r="M2" s="375" t="s">
        <v>859</v>
      </c>
    </row>
    <row r="3" spans="1:13" s="370" customFormat="1" x14ac:dyDescent="0.2">
      <c r="A3" s="376"/>
      <c r="B3" s="371"/>
      <c r="C3" s="377"/>
      <c r="D3" s="378"/>
      <c r="E3" s="372"/>
      <c r="F3" s="379"/>
      <c r="G3" s="372"/>
      <c r="H3" s="372"/>
      <c r="I3" s="209"/>
      <c r="J3" s="371"/>
      <c r="K3" s="372"/>
      <c r="L3" s="371"/>
      <c r="M3" s="381"/>
    </row>
    <row r="4" spans="1:13" s="370" customFormat="1" x14ac:dyDescent="0.2">
      <c r="A4" s="222" t="s">
        <v>254</v>
      </c>
      <c r="B4" s="209"/>
      <c r="C4" s="209"/>
      <c r="D4" s="223" t="s">
        <v>860</v>
      </c>
      <c r="E4" s="382"/>
      <c r="F4" s="383"/>
      <c r="G4" s="384"/>
      <c r="H4" s="385"/>
      <c r="I4" s="382"/>
      <c r="J4" s="386"/>
      <c r="K4" s="380"/>
      <c r="L4" s="384"/>
      <c r="M4" s="387"/>
    </row>
    <row r="5" spans="1:13" s="370" customFormat="1" ht="15.75" thickBot="1" x14ac:dyDescent="0.25">
      <c r="A5" s="210"/>
      <c r="B5" s="372"/>
      <c r="C5" s="388"/>
      <c r="D5" s="389"/>
      <c r="E5" s="372"/>
      <c r="F5" s="390"/>
      <c r="G5" s="390"/>
      <c r="H5" s="390"/>
      <c r="I5" s="372"/>
      <c r="J5" s="371"/>
      <c r="K5" s="380"/>
      <c r="L5" s="371"/>
      <c r="M5" s="381"/>
    </row>
    <row r="6" spans="1:13" ht="33" customHeight="1" thickBot="1" x14ac:dyDescent="0.25">
      <c r="A6" s="391"/>
      <c r="B6" s="392"/>
      <c r="C6" s="393"/>
      <c r="D6" s="393"/>
      <c r="E6" s="475" t="s">
        <v>476</v>
      </c>
      <c r="F6" s="476"/>
      <c r="G6" s="476"/>
      <c r="H6" s="477"/>
      <c r="I6" s="478" t="s">
        <v>489</v>
      </c>
      <c r="J6" s="478"/>
      <c r="K6" s="478"/>
      <c r="L6" s="479"/>
      <c r="M6" s="394"/>
    </row>
    <row r="7" spans="1:13" s="404" customFormat="1" ht="51.75" thickBot="1" x14ac:dyDescent="0.25">
      <c r="A7" s="396" t="s">
        <v>64</v>
      </c>
      <c r="B7" s="397" t="s">
        <v>125</v>
      </c>
      <c r="C7" s="397" t="s">
        <v>507</v>
      </c>
      <c r="D7" s="398" t="s">
        <v>260</v>
      </c>
      <c r="E7" s="399" t="s">
        <v>509</v>
      </c>
      <c r="F7" s="399" t="s">
        <v>448</v>
      </c>
      <c r="G7" s="399" t="s">
        <v>436</v>
      </c>
      <c r="H7" s="399" t="s">
        <v>435</v>
      </c>
      <c r="I7" s="399" t="s">
        <v>387</v>
      </c>
      <c r="J7" s="400" t="s">
        <v>257</v>
      </c>
      <c r="K7" s="401" t="s">
        <v>506</v>
      </c>
      <c r="L7" s="402" t="s">
        <v>210</v>
      </c>
      <c r="M7" s="403" t="s">
        <v>211</v>
      </c>
    </row>
    <row r="8" spans="1:13" s="409" customFormat="1" ht="15.75" thickBot="1" x14ac:dyDescent="0.25">
      <c r="A8" s="405">
        <v>1</v>
      </c>
      <c r="B8" s="406">
        <v>2</v>
      </c>
      <c r="C8" s="407">
        <v>3</v>
      </c>
      <c r="D8" s="407">
        <v>4</v>
      </c>
      <c r="E8" s="405">
        <v>5</v>
      </c>
      <c r="F8" s="406">
        <v>6</v>
      </c>
      <c r="G8" s="407">
        <v>7</v>
      </c>
      <c r="H8" s="406">
        <v>8</v>
      </c>
      <c r="I8" s="405">
        <v>9</v>
      </c>
      <c r="J8" s="406">
        <v>10</v>
      </c>
      <c r="K8" s="406">
        <v>11</v>
      </c>
      <c r="L8" s="408">
        <v>12</v>
      </c>
      <c r="M8" s="403">
        <v>13</v>
      </c>
    </row>
    <row r="9" spans="1:13" ht="25.5" x14ac:dyDescent="0.2">
      <c r="A9" s="410">
        <v>1</v>
      </c>
      <c r="B9" s="411" t="s">
        <v>861</v>
      </c>
      <c r="C9" s="412" t="s">
        <v>906</v>
      </c>
      <c r="D9" s="413">
        <v>650</v>
      </c>
      <c r="E9" s="414" t="s">
        <v>907</v>
      </c>
      <c r="F9" s="415" t="s">
        <v>1003</v>
      </c>
      <c r="G9" s="416" t="s">
        <v>1096</v>
      </c>
      <c r="H9" s="416" t="s">
        <v>1198</v>
      </c>
      <c r="I9" s="417"/>
      <c r="J9" s="418"/>
      <c r="K9" s="419"/>
      <c r="L9" s="420"/>
      <c r="M9" s="421"/>
    </row>
    <row r="10" spans="1:13" ht="25.5" x14ac:dyDescent="0.2">
      <c r="A10" s="422">
        <v>2</v>
      </c>
      <c r="B10" s="411" t="s">
        <v>862</v>
      </c>
      <c r="C10" s="412" t="s">
        <v>906</v>
      </c>
      <c r="D10" s="423">
        <v>100</v>
      </c>
      <c r="E10" s="424" t="s">
        <v>908</v>
      </c>
      <c r="F10" s="415" t="s">
        <v>1004</v>
      </c>
      <c r="G10" s="415" t="s">
        <v>1097</v>
      </c>
      <c r="H10" s="415" t="s">
        <v>1199</v>
      </c>
      <c r="I10" s="425"/>
      <c r="J10" s="426"/>
      <c r="K10" s="427"/>
      <c r="L10" s="428"/>
      <c r="M10" s="429"/>
    </row>
    <row r="11" spans="1:13" ht="25.5" x14ac:dyDescent="0.2">
      <c r="A11" s="422">
        <v>3</v>
      </c>
      <c r="B11" s="411" t="s">
        <v>863</v>
      </c>
      <c r="C11" s="412" t="s">
        <v>906</v>
      </c>
      <c r="D11" s="423">
        <v>650</v>
      </c>
      <c r="E11" s="424" t="s">
        <v>909</v>
      </c>
      <c r="F11" s="415">
        <v>60002000655</v>
      </c>
      <c r="G11" s="415" t="s">
        <v>1098</v>
      </c>
      <c r="H11" s="415" t="s">
        <v>1199</v>
      </c>
      <c r="I11" s="425"/>
      <c r="J11" s="426"/>
      <c r="K11" s="427"/>
      <c r="L11" s="428"/>
      <c r="M11" s="429"/>
    </row>
    <row r="12" spans="1:13" ht="63.75" x14ac:dyDescent="0.2">
      <c r="A12" s="422">
        <v>4</v>
      </c>
      <c r="B12" s="411" t="s">
        <v>1203</v>
      </c>
      <c r="C12" s="412" t="s">
        <v>1204</v>
      </c>
      <c r="D12" s="423">
        <v>3000</v>
      </c>
      <c r="E12" s="424" t="s">
        <v>720</v>
      </c>
      <c r="F12" s="415" t="s">
        <v>1205</v>
      </c>
      <c r="G12" s="415"/>
      <c r="H12" s="415"/>
      <c r="I12" s="425" t="s">
        <v>1206</v>
      </c>
      <c r="J12" s="426" t="s">
        <v>1207</v>
      </c>
      <c r="K12" s="427"/>
      <c r="L12" s="428"/>
      <c r="M12" s="429"/>
    </row>
    <row r="13" spans="1:13" ht="63.75" x14ac:dyDescent="0.2">
      <c r="A13" s="422">
        <v>5</v>
      </c>
      <c r="B13" s="411" t="s">
        <v>1208</v>
      </c>
      <c r="C13" s="412" t="s">
        <v>1204</v>
      </c>
      <c r="D13" s="423">
        <v>2500</v>
      </c>
      <c r="E13" s="424" t="s">
        <v>750</v>
      </c>
      <c r="F13" s="415" t="s">
        <v>1209</v>
      </c>
      <c r="G13" s="415"/>
      <c r="H13" s="415"/>
      <c r="I13" s="425" t="s">
        <v>1210</v>
      </c>
      <c r="J13" s="426" t="s">
        <v>1211</v>
      </c>
      <c r="K13" s="427"/>
      <c r="L13" s="428"/>
      <c r="M13" s="429"/>
    </row>
    <row r="14" spans="1:13" ht="25.5" x14ac:dyDescent="0.2">
      <c r="A14" s="422">
        <v>6</v>
      </c>
      <c r="B14" s="411" t="s">
        <v>864</v>
      </c>
      <c r="C14" s="412" t="s">
        <v>906</v>
      </c>
      <c r="D14" s="423">
        <v>100</v>
      </c>
      <c r="E14" s="424" t="s">
        <v>910</v>
      </c>
      <c r="F14" s="415" t="s">
        <v>1005</v>
      </c>
      <c r="G14" s="415" t="s">
        <v>1099</v>
      </c>
      <c r="H14" s="415" t="s">
        <v>1199</v>
      </c>
      <c r="I14" s="425"/>
      <c r="J14" s="426"/>
      <c r="K14" s="427"/>
      <c r="L14" s="428"/>
      <c r="M14" s="429"/>
    </row>
    <row r="15" spans="1:13" ht="25.5" x14ac:dyDescent="0.2">
      <c r="A15" s="422">
        <v>7</v>
      </c>
      <c r="B15" s="411" t="s">
        <v>865</v>
      </c>
      <c r="C15" s="412" t="s">
        <v>906</v>
      </c>
      <c r="D15" s="423">
        <v>650</v>
      </c>
      <c r="E15" s="424" t="s">
        <v>911</v>
      </c>
      <c r="F15" s="415" t="s">
        <v>1006</v>
      </c>
      <c r="G15" s="415" t="s">
        <v>1100</v>
      </c>
      <c r="H15" s="415" t="s">
        <v>1198</v>
      </c>
      <c r="I15" s="425"/>
      <c r="J15" s="426"/>
      <c r="K15" s="427"/>
      <c r="L15" s="428"/>
      <c r="M15" s="429"/>
    </row>
    <row r="16" spans="1:13" ht="63.75" x14ac:dyDescent="0.2">
      <c r="A16" s="422">
        <v>8</v>
      </c>
      <c r="B16" s="411" t="s">
        <v>1212</v>
      </c>
      <c r="C16" s="412" t="s">
        <v>1204</v>
      </c>
      <c r="D16" s="423">
        <v>4645</v>
      </c>
      <c r="E16" s="424" t="s">
        <v>765</v>
      </c>
      <c r="F16" s="415" t="s">
        <v>1214</v>
      </c>
      <c r="G16" s="415"/>
      <c r="H16" s="415"/>
      <c r="I16" s="425" t="s">
        <v>1216</v>
      </c>
      <c r="J16" s="426" t="s">
        <v>1218</v>
      </c>
      <c r="K16" s="427"/>
      <c r="L16" s="428"/>
      <c r="M16" s="429"/>
    </row>
    <row r="17" spans="1:13" ht="63.75" x14ac:dyDescent="0.2">
      <c r="A17" s="422">
        <v>9</v>
      </c>
      <c r="B17" s="411" t="s">
        <v>1213</v>
      </c>
      <c r="C17" s="412" t="s">
        <v>1204</v>
      </c>
      <c r="D17" s="423">
        <v>8800</v>
      </c>
      <c r="E17" s="424" t="s">
        <v>730</v>
      </c>
      <c r="F17" s="415" t="s">
        <v>1215</v>
      </c>
      <c r="G17" s="415"/>
      <c r="H17" s="415"/>
      <c r="I17" s="425" t="s">
        <v>1217</v>
      </c>
      <c r="J17" s="426" t="s">
        <v>1219</v>
      </c>
      <c r="K17" s="427"/>
      <c r="L17" s="428"/>
      <c r="M17" s="429"/>
    </row>
    <row r="18" spans="1:13" ht="25.5" x14ac:dyDescent="0.2">
      <c r="A18" s="422">
        <v>10</v>
      </c>
      <c r="B18" s="411" t="s">
        <v>866</v>
      </c>
      <c r="C18" s="412" t="s">
        <v>906</v>
      </c>
      <c r="D18" s="423">
        <v>100</v>
      </c>
      <c r="E18" s="424" t="s">
        <v>908</v>
      </c>
      <c r="F18" s="415" t="s">
        <v>1004</v>
      </c>
      <c r="G18" s="415" t="s">
        <v>1097</v>
      </c>
      <c r="H18" s="415" t="s">
        <v>1199</v>
      </c>
      <c r="I18" s="425"/>
      <c r="J18" s="426"/>
      <c r="K18" s="427"/>
      <c r="L18" s="428"/>
      <c r="M18" s="429"/>
    </row>
    <row r="19" spans="1:13" ht="63.75" x14ac:dyDescent="0.2">
      <c r="A19" s="422">
        <v>11</v>
      </c>
      <c r="B19" s="411" t="s">
        <v>1220</v>
      </c>
      <c r="C19" s="412" t="s">
        <v>1204</v>
      </c>
      <c r="D19" s="423">
        <v>4465</v>
      </c>
      <c r="E19" s="424" t="s">
        <v>766</v>
      </c>
      <c r="F19" s="415" t="s">
        <v>1223</v>
      </c>
      <c r="G19" s="415"/>
      <c r="H19" s="415"/>
      <c r="I19" s="425" t="s">
        <v>1227</v>
      </c>
      <c r="J19" s="426" t="s">
        <v>1228</v>
      </c>
      <c r="K19" s="427"/>
      <c r="L19" s="428"/>
      <c r="M19" s="429"/>
    </row>
    <row r="20" spans="1:13" ht="63.75" x14ac:dyDescent="0.2">
      <c r="A20" s="422">
        <v>12</v>
      </c>
      <c r="B20" s="411" t="s">
        <v>1221</v>
      </c>
      <c r="C20" s="412" t="s">
        <v>1204</v>
      </c>
      <c r="D20" s="423">
        <v>5400</v>
      </c>
      <c r="E20" s="424" t="s">
        <v>746</v>
      </c>
      <c r="F20" s="415" t="s">
        <v>1224</v>
      </c>
      <c r="G20" s="415"/>
      <c r="H20" s="415"/>
      <c r="I20" s="425" t="s">
        <v>1229</v>
      </c>
      <c r="J20" s="426" t="s">
        <v>1230</v>
      </c>
      <c r="K20" s="427"/>
      <c r="L20" s="428"/>
      <c r="M20" s="429"/>
    </row>
    <row r="21" spans="1:13" ht="76.5" x14ac:dyDescent="0.2">
      <c r="A21" s="422">
        <v>13</v>
      </c>
      <c r="B21" s="411" t="s">
        <v>1221</v>
      </c>
      <c r="C21" s="412" t="s">
        <v>1204</v>
      </c>
      <c r="D21" s="423">
        <v>5600</v>
      </c>
      <c r="E21" s="424" t="s">
        <v>731</v>
      </c>
      <c r="F21" s="415" t="s">
        <v>1225</v>
      </c>
      <c r="G21" s="415"/>
      <c r="H21" s="415"/>
      <c r="I21" s="425" t="s">
        <v>1231</v>
      </c>
      <c r="J21" s="426" t="s">
        <v>1232</v>
      </c>
      <c r="K21" s="427"/>
      <c r="L21" s="428"/>
      <c r="M21" s="429"/>
    </row>
    <row r="22" spans="1:13" ht="89.25" x14ac:dyDescent="0.2">
      <c r="A22" s="422">
        <v>14</v>
      </c>
      <c r="B22" s="411" t="s">
        <v>1222</v>
      </c>
      <c r="C22" s="412" t="s">
        <v>1204</v>
      </c>
      <c r="D22" s="423">
        <v>7500</v>
      </c>
      <c r="E22" s="424" t="s">
        <v>802</v>
      </c>
      <c r="F22" s="415" t="s">
        <v>1226</v>
      </c>
      <c r="G22" s="415"/>
      <c r="H22" s="415"/>
      <c r="I22" s="425" t="s">
        <v>1233</v>
      </c>
      <c r="J22" s="426" t="s">
        <v>1234</v>
      </c>
      <c r="K22" s="427"/>
      <c r="L22" s="428"/>
      <c r="M22" s="429"/>
    </row>
    <row r="23" spans="1:13" ht="25.5" x14ac:dyDescent="0.2">
      <c r="A23" s="422">
        <v>15</v>
      </c>
      <c r="B23" s="411" t="s">
        <v>867</v>
      </c>
      <c r="C23" s="412" t="s">
        <v>906</v>
      </c>
      <c r="D23" s="423">
        <v>1080</v>
      </c>
      <c r="E23" s="424" t="s">
        <v>912</v>
      </c>
      <c r="F23" s="415" t="s">
        <v>1007</v>
      </c>
      <c r="G23" s="415" t="s">
        <v>1101</v>
      </c>
      <c r="H23" s="415" t="s">
        <v>1200</v>
      </c>
      <c r="I23" s="425"/>
      <c r="J23" s="426"/>
      <c r="K23" s="427"/>
      <c r="L23" s="428"/>
      <c r="M23" s="429"/>
    </row>
    <row r="24" spans="1:13" ht="63.75" x14ac:dyDescent="0.2">
      <c r="A24" s="422">
        <v>16</v>
      </c>
      <c r="B24" s="411" t="s">
        <v>1235</v>
      </c>
      <c r="C24" s="412" t="s">
        <v>1204</v>
      </c>
      <c r="D24" s="423">
        <v>3600</v>
      </c>
      <c r="E24" s="424" t="s">
        <v>925</v>
      </c>
      <c r="F24" s="415" t="s">
        <v>1019</v>
      </c>
      <c r="G24" s="415"/>
      <c r="H24" s="415"/>
      <c r="I24" s="425" t="s">
        <v>1236</v>
      </c>
      <c r="J24" s="426" t="s">
        <v>1237</v>
      </c>
      <c r="K24" s="427"/>
      <c r="L24" s="428"/>
      <c r="M24" s="429"/>
    </row>
    <row r="25" spans="1:13" ht="102" x14ac:dyDescent="0.2">
      <c r="A25" s="422">
        <v>17</v>
      </c>
      <c r="B25" s="411" t="s">
        <v>1238</v>
      </c>
      <c r="C25" s="412" t="s">
        <v>1204</v>
      </c>
      <c r="D25" s="423">
        <v>350</v>
      </c>
      <c r="E25" s="424" t="s">
        <v>1239</v>
      </c>
      <c r="F25" s="415" t="s">
        <v>1240</v>
      </c>
      <c r="G25" s="415"/>
      <c r="H25" s="415"/>
      <c r="I25" s="425" t="s">
        <v>1241</v>
      </c>
      <c r="J25" s="426" t="s">
        <v>1242</v>
      </c>
      <c r="K25" s="427"/>
      <c r="L25" s="428"/>
      <c r="M25" s="429"/>
    </row>
    <row r="26" spans="1:13" ht="25.5" x14ac:dyDescent="0.2">
      <c r="A26" s="422">
        <v>18</v>
      </c>
      <c r="B26" s="411" t="s">
        <v>868</v>
      </c>
      <c r="C26" s="412" t="s">
        <v>906</v>
      </c>
      <c r="D26" s="423">
        <v>25000</v>
      </c>
      <c r="E26" s="424" t="s">
        <v>913</v>
      </c>
      <c r="F26" s="415" t="s">
        <v>1008</v>
      </c>
      <c r="G26" s="415" t="s">
        <v>1102</v>
      </c>
      <c r="H26" s="415" t="s">
        <v>1200</v>
      </c>
      <c r="I26" s="425"/>
      <c r="J26" s="426"/>
      <c r="K26" s="427"/>
      <c r="L26" s="428"/>
      <c r="M26" s="429"/>
    </row>
    <row r="27" spans="1:13" ht="25.5" x14ac:dyDescent="0.2">
      <c r="A27" s="422">
        <v>19</v>
      </c>
      <c r="B27" s="411" t="s">
        <v>869</v>
      </c>
      <c r="C27" s="412" t="s">
        <v>906</v>
      </c>
      <c r="D27" s="423">
        <v>10000</v>
      </c>
      <c r="E27" s="424" t="s">
        <v>914</v>
      </c>
      <c r="F27" s="415" t="s">
        <v>1009</v>
      </c>
      <c r="G27" s="415" t="s">
        <v>1103</v>
      </c>
      <c r="H27" s="415" t="s">
        <v>1199</v>
      </c>
      <c r="I27" s="425"/>
      <c r="J27" s="426"/>
      <c r="K27" s="427"/>
      <c r="L27" s="428"/>
      <c r="M27" s="429"/>
    </row>
    <row r="28" spans="1:13" ht="25.5" x14ac:dyDescent="0.2">
      <c r="A28" s="422">
        <v>20</v>
      </c>
      <c r="B28" s="411" t="s">
        <v>870</v>
      </c>
      <c r="C28" s="412" t="s">
        <v>906</v>
      </c>
      <c r="D28" s="423">
        <v>20000</v>
      </c>
      <c r="E28" s="424" t="s">
        <v>913</v>
      </c>
      <c r="F28" s="415" t="s">
        <v>1008</v>
      </c>
      <c r="G28" s="415" t="s">
        <v>1102</v>
      </c>
      <c r="H28" s="415" t="s">
        <v>1200</v>
      </c>
      <c r="I28" s="425"/>
      <c r="J28" s="426"/>
      <c r="K28" s="427"/>
      <c r="L28" s="428"/>
      <c r="M28" s="429"/>
    </row>
    <row r="29" spans="1:13" ht="25.5" x14ac:dyDescent="0.2">
      <c r="A29" s="422">
        <v>21</v>
      </c>
      <c r="B29" s="411" t="s">
        <v>871</v>
      </c>
      <c r="C29" s="412" t="s">
        <v>906</v>
      </c>
      <c r="D29" s="423">
        <v>20000</v>
      </c>
      <c r="E29" s="424" t="s">
        <v>915</v>
      </c>
      <c r="F29" s="415" t="s">
        <v>836</v>
      </c>
      <c r="G29" s="415" t="s">
        <v>1104</v>
      </c>
      <c r="H29" s="415" t="s">
        <v>1199</v>
      </c>
      <c r="I29" s="425"/>
      <c r="J29" s="426"/>
      <c r="K29" s="427"/>
      <c r="L29" s="428"/>
      <c r="M29" s="429"/>
    </row>
    <row r="30" spans="1:13" ht="25.5" x14ac:dyDescent="0.2">
      <c r="A30" s="422">
        <v>22</v>
      </c>
      <c r="B30" s="411" t="s">
        <v>871</v>
      </c>
      <c r="C30" s="412" t="s">
        <v>906</v>
      </c>
      <c r="D30" s="423">
        <v>20000</v>
      </c>
      <c r="E30" s="424" t="s">
        <v>916</v>
      </c>
      <c r="F30" s="415" t="s">
        <v>1010</v>
      </c>
      <c r="G30" s="415" t="s">
        <v>1105</v>
      </c>
      <c r="H30" s="415" t="s">
        <v>1199</v>
      </c>
      <c r="I30" s="425"/>
      <c r="J30" s="426"/>
      <c r="K30" s="427"/>
      <c r="L30" s="428"/>
      <c r="M30" s="429"/>
    </row>
    <row r="31" spans="1:13" ht="25.5" x14ac:dyDescent="0.2">
      <c r="A31" s="422">
        <v>23</v>
      </c>
      <c r="B31" s="411" t="s">
        <v>872</v>
      </c>
      <c r="C31" s="412" t="s">
        <v>906</v>
      </c>
      <c r="D31" s="423">
        <v>20</v>
      </c>
      <c r="E31" s="424" t="s">
        <v>917</v>
      </c>
      <c r="F31" s="415" t="s">
        <v>1011</v>
      </c>
      <c r="G31" s="415" t="s">
        <v>1106</v>
      </c>
      <c r="H31" s="415" t="s">
        <v>1199</v>
      </c>
      <c r="I31" s="425"/>
      <c r="J31" s="426"/>
      <c r="K31" s="427"/>
      <c r="L31" s="428"/>
      <c r="M31" s="429"/>
    </row>
    <row r="32" spans="1:13" ht="25.5" x14ac:dyDescent="0.2">
      <c r="A32" s="422">
        <v>24</v>
      </c>
      <c r="B32" s="411" t="s">
        <v>873</v>
      </c>
      <c r="C32" s="412" t="s">
        <v>906</v>
      </c>
      <c r="D32" s="423">
        <v>2000</v>
      </c>
      <c r="E32" s="424" t="s">
        <v>918</v>
      </c>
      <c r="F32" s="415" t="s">
        <v>1012</v>
      </c>
      <c r="G32" s="415" t="s">
        <v>1107</v>
      </c>
      <c r="H32" s="415" t="s">
        <v>1199</v>
      </c>
      <c r="I32" s="425"/>
      <c r="J32" s="426"/>
      <c r="K32" s="427"/>
      <c r="L32" s="428"/>
      <c r="M32" s="429"/>
    </row>
    <row r="33" spans="1:13" ht="25.5" x14ac:dyDescent="0.2">
      <c r="A33" s="422">
        <v>25</v>
      </c>
      <c r="B33" s="411" t="s">
        <v>874</v>
      </c>
      <c r="C33" s="412" t="s">
        <v>906</v>
      </c>
      <c r="D33" s="423">
        <v>5000</v>
      </c>
      <c r="E33" s="424" t="s">
        <v>919</v>
      </c>
      <c r="F33" s="415" t="s">
        <v>1013</v>
      </c>
      <c r="G33" s="415" t="s">
        <v>1108</v>
      </c>
      <c r="H33" s="415" t="s">
        <v>1198</v>
      </c>
      <c r="I33" s="425"/>
      <c r="J33" s="426"/>
      <c r="K33" s="427"/>
      <c r="L33" s="428"/>
      <c r="M33" s="429"/>
    </row>
    <row r="34" spans="1:13" ht="25.5" x14ac:dyDescent="0.2">
      <c r="A34" s="422">
        <v>26</v>
      </c>
      <c r="B34" s="411" t="s">
        <v>874</v>
      </c>
      <c r="C34" s="412" t="s">
        <v>906</v>
      </c>
      <c r="D34" s="423">
        <v>2000</v>
      </c>
      <c r="E34" s="424" t="s">
        <v>920</v>
      </c>
      <c r="F34" s="415" t="s">
        <v>1014</v>
      </c>
      <c r="G34" s="415" t="s">
        <v>1109</v>
      </c>
      <c r="H34" s="415" t="s">
        <v>1200</v>
      </c>
      <c r="I34" s="425"/>
      <c r="J34" s="426"/>
      <c r="K34" s="427"/>
      <c r="L34" s="428"/>
      <c r="M34" s="429"/>
    </row>
    <row r="35" spans="1:13" ht="25.5" x14ac:dyDescent="0.2">
      <c r="A35" s="422">
        <v>27</v>
      </c>
      <c r="B35" s="411" t="s">
        <v>874</v>
      </c>
      <c r="C35" s="412" t="s">
        <v>906</v>
      </c>
      <c r="D35" s="423">
        <v>2000</v>
      </c>
      <c r="E35" s="424" t="s">
        <v>921</v>
      </c>
      <c r="F35" s="415" t="s">
        <v>1015</v>
      </c>
      <c r="G35" s="415" t="s">
        <v>1110</v>
      </c>
      <c r="H35" s="415" t="s">
        <v>1200</v>
      </c>
      <c r="I35" s="425"/>
      <c r="J35" s="426"/>
      <c r="K35" s="427"/>
      <c r="L35" s="428"/>
      <c r="M35" s="429"/>
    </row>
    <row r="36" spans="1:13" ht="25.5" x14ac:dyDescent="0.2">
      <c r="A36" s="422">
        <v>28</v>
      </c>
      <c r="B36" s="411" t="s">
        <v>874</v>
      </c>
      <c r="C36" s="412" t="s">
        <v>906</v>
      </c>
      <c r="D36" s="423">
        <v>1</v>
      </c>
      <c r="E36" s="424" t="s">
        <v>922</v>
      </c>
      <c r="F36" s="415" t="s">
        <v>1016</v>
      </c>
      <c r="G36" s="415" t="s">
        <v>1111</v>
      </c>
      <c r="H36" s="415" t="s">
        <v>1199</v>
      </c>
      <c r="I36" s="425"/>
      <c r="J36" s="426"/>
      <c r="K36" s="427"/>
      <c r="L36" s="428"/>
      <c r="M36" s="429"/>
    </row>
    <row r="37" spans="1:13" ht="25.5" x14ac:dyDescent="0.2">
      <c r="A37" s="422">
        <v>29</v>
      </c>
      <c r="B37" s="411" t="s">
        <v>874</v>
      </c>
      <c r="C37" s="412" t="s">
        <v>906</v>
      </c>
      <c r="D37" s="423">
        <v>2000</v>
      </c>
      <c r="E37" s="424" t="s">
        <v>923</v>
      </c>
      <c r="F37" s="415" t="s">
        <v>1017</v>
      </c>
      <c r="G37" s="415" t="s">
        <v>1112</v>
      </c>
      <c r="H37" s="415" t="s">
        <v>1199</v>
      </c>
      <c r="I37" s="425"/>
      <c r="J37" s="426"/>
      <c r="K37" s="427"/>
      <c r="L37" s="428"/>
      <c r="M37" s="429"/>
    </row>
    <row r="38" spans="1:13" ht="25.5" x14ac:dyDescent="0.2">
      <c r="A38" s="422">
        <v>30</v>
      </c>
      <c r="B38" s="411" t="s">
        <v>874</v>
      </c>
      <c r="C38" s="412" t="s">
        <v>906</v>
      </c>
      <c r="D38" s="423">
        <v>2000</v>
      </c>
      <c r="E38" s="424" t="s">
        <v>924</v>
      </c>
      <c r="F38" s="415" t="s">
        <v>1018</v>
      </c>
      <c r="G38" s="415" t="s">
        <v>1113</v>
      </c>
      <c r="H38" s="415" t="s">
        <v>1200</v>
      </c>
      <c r="I38" s="425"/>
      <c r="J38" s="426"/>
      <c r="K38" s="427"/>
      <c r="L38" s="428"/>
      <c r="M38" s="429"/>
    </row>
    <row r="39" spans="1:13" ht="25.5" x14ac:dyDescent="0.2">
      <c r="A39" s="422">
        <v>31</v>
      </c>
      <c r="B39" s="411" t="s">
        <v>874</v>
      </c>
      <c r="C39" s="412" t="s">
        <v>906</v>
      </c>
      <c r="D39" s="423">
        <v>12000</v>
      </c>
      <c r="E39" s="424" t="s">
        <v>925</v>
      </c>
      <c r="F39" s="415" t="s">
        <v>1019</v>
      </c>
      <c r="G39" s="415" t="s">
        <v>1114</v>
      </c>
      <c r="H39" s="415" t="s">
        <v>1200</v>
      </c>
      <c r="I39" s="425"/>
      <c r="J39" s="426"/>
      <c r="K39" s="427"/>
      <c r="L39" s="428"/>
      <c r="M39" s="429"/>
    </row>
    <row r="40" spans="1:13" ht="25.5" x14ac:dyDescent="0.2">
      <c r="A40" s="422">
        <v>32</v>
      </c>
      <c r="B40" s="411" t="s">
        <v>874</v>
      </c>
      <c r="C40" s="412" t="s">
        <v>906</v>
      </c>
      <c r="D40" s="423">
        <v>2000</v>
      </c>
      <c r="E40" s="424" t="s">
        <v>926</v>
      </c>
      <c r="F40" s="415" t="s">
        <v>1020</v>
      </c>
      <c r="G40" s="415" t="s">
        <v>1115</v>
      </c>
      <c r="H40" s="415" t="s">
        <v>1198</v>
      </c>
      <c r="I40" s="425"/>
      <c r="J40" s="426"/>
      <c r="K40" s="427"/>
      <c r="L40" s="428"/>
      <c r="M40" s="429"/>
    </row>
    <row r="41" spans="1:13" ht="25.5" x14ac:dyDescent="0.2">
      <c r="A41" s="422">
        <v>33</v>
      </c>
      <c r="B41" s="411" t="s">
        <v>874</v>
      </c>
      <c r="C41" s="412" t="s">
        <v>906</v>
      </c>
      <c r="D41" s="423">
        <v>2000</v>
      </c>
      <c r="E41" s="424" t="s">
        <v>927</v>
      </c>
      <c r="F41" s="415" t="s">
        <v>1021</v>
      </c>
      <c r="G41" s="415" t="s">
        <v>1116</v>
      </c>
      <c r="H41" s="415" t="s">
        <v>1200</v>
      </c>
      <c r="I41" s="425"/>
      <c r="J41" s="426"/>
      <c r="K41" s="427"/>
      <c r="L41" s="428"/>
      <c r="M41" s="429"/>
    </row>
    <row r="42" spans="1:13" ht="25.5" x14ac:dyDescent="0.2">
      <c r="A42" s="422">
        <v>34</v>
      </c>
      <c r="B42" s="411" t="s">
        <v>874</v>
      </c>
      <c r="C42" s="412" t="s">
        <v>906</v>
      </c>
      <c r="D42" s="423">
        <v>2000</v>
      </c>
      <c r="E42" s="424" t="s">
        <v>922</v>
      </c>
      <c r="F42" s="415" t="s">
        <v>1016</v>
      </c>
      <c r="G42" s="415" t="s">
        <v>1111</v>
      </c>
      <c r="H42" s="415" t="s">
        <v>1199</v>
      </c>
      <c r="I42" s="425"/>
      <c r="J42" s="426"/>
      <c r="K42" s="427"/>
      <c r="L42" s="428"/>
      <c r="M42" s="429"/>
    </row>
    <row r="43" spans="1:13" ht="25.5" x14ac:dyDescent="0.2">
      <c r="A43" s="422">
        <v>35</v>
      </c>
      <c r="B43" s="411" t="s">
        <v>874</v>
      </c>
      <c r="C43" s="412" t="s">
        <v>906</v>
      </c>
      <c r="D43" s="423">
        <v>2000</v>
      </c>
      <c r="E43" s="424" t="s">
        <v>928</v>
      </c>
      <c r="F43" s="415" t="s">
        <v>1022</v>
      </c>
      <c r="G43" s="415" t="s">
        <v>1117</v>
      </c>
      <c r="H43" s="415" t="s">
        <v>1200</v>
      </c>
      <c r="I43" s="425"/>
      <c r="J43" s="426"/>
      <c r="K43" s="427"/>
      <c r="L43" s="428"/>
      <c r="M43" s="429"/>
    </row>
    <row r="44" spans="1:13" ht="25.5" x14ac:dyDescent="0.2">
      <c r="A44" s="422">
        <v>36</v>
      </c>
      <c r="B44" s="411" t="s">
        <v>874</v>
      </c>
      <c r="C44" s="412" t="s">
        <v>906</v>
      </c>
      <c r="D44" s="423">
        <v>2000</v>
      </c>
      <c r="E44" s="424" t="s">
        <v>929</v>
      </c>
      <c r="F44" s="415" t="s">
        <v>1023</v>
      </c>
      <c r="G44" s="415" t="s">
        <v>1118</v>
      </c>
      <c r="H44" s="415" t="s">
        <v>1200</v>
      </c>
      <c r="I44" s="425"/>
      <c r="J44" s="426"/>
      <c r="K44" s="427"/>
      <c r="L44" s="428"/>
      <c r="M44" s="429"/>
    </row>
    <row r="45" spans="1:13" ht="25.5" x14ac:dyDescent="0.2">
      <c r="A45" s="422">
        <v>37</v>
      </c>
      <c r="B45" s="411" t="s">
        <v>875</v>
      </c>
      <c r="C45" s="412" t="s">
        <v>906</v>
      </c>
      <c r="D45" s="423">
        <v>2000</v>
      </c>
      <c r="E45" s="424" t="s">
        <v>930</v>
      </c>
      <c r="F45" s="415" t="s">
        <v>1024</v>
      </c>
      <c r="G45" s="415" t="s">
        <v>1119</v>
      </c>
      <c r="H45" s="415" t="s">
        <v>1199</v>
      </c>
      <c r="I45" s="425"/>
      <c r="J45" s="426"/>
      <c r="K45" s="427"/>
      <c r="L45" s="428"/>
      <c r="M45" s="429"/>
    </row>
    <row r="46" spans="1:13" ht="25.5" x14ac:dyDescent="0.2">
      <c r="A46" s="422">
        <v>38</v>
      </c>
      <c r="B46" s="411" t="s">
        <v>875</v>
      </c>
      <c r="C46" s="412" t="s">
        <v>906</v>
      </c>
      <c r="D46" s="423">
        <v>2000</v>
      </c>
      <c r="E46" s="424" t="s">
        <v>931</v>
      </c>
      <c r="F46" s="415" t="s">
        <v>1025</v>
      </c>
      <c r="G46" s="415" t="s">
        <v>1120</v>
      </c>
      <c r="H46" s="415" t="s">
        <v>1199</v>
      </c>
      <c r="I46" s="425"/>
      <c r="J46" s="426"/>
      <c r="K46" s="427"/>
      <c r="L46" s="428"/>
      <c r="M46" s="429"/>
    </row>
    <row r="47" spans="1:13" ht="25.5" x14ac:dyDescent="0.2">
      <c r="A47" s="422">
        <v>39</v>
      </c>
      <c r="B47" s="411" t="s">
        <v>875</v>
      </c>
      <c r="C47" s="412" t="s">
        <v>906</v>
      </c>
      <c r="D47" s="423">
        <v>2000</v>
      </c>
      <c r="E47" s="424" t="s">
        <v>932</v>
      </c>
      <c r="F47" s="415" t="s">
        <v>1026</v>
      </c>
      <c r="G47" s="415" t="s">
        <v>1121</v>
      </c>
      <c r="H47" s="415" t="s">
        <v>1198</v>
      </c>
      <c r="I47" s="425"/>
      <c r="J47" s="426"/>
      <c r="K47" s="427"/>
      <c r="L47" s="428"/>
      <c r="M47" s="429"/>
    </row>
    <row r="48" spans="1:13" ht="25.5" x14ac:dyDescent="0.2">
      <c r="A48" s="422">
        <v>40</v>
      </c>
      <c r="B48" s="411" t="s">
        <v>875</v>
      </c>
      <c r="C48" s="412" t="s">
        <v>906</v>
      </c>
      <c r="D48" s="423">
        <v>4000</v>
      </c>
      <c r="E48" s="424" t="s">
        <v>933</v>
      </c>
      <c r="F48" s="415" t="s">
        <v>1027</v>
      </c>
      <c r="G48" s="415" t="s">
        <v>1122</v>
      </c>
      <c r="H48" s="415" t="s">
        <v>1198</v>
      </c>
      <c r="I48" s="425"/>
      <c r="J48" s="426"/>
      <c r="K48" s="427"/>
      <c r="L48" s="428"/>
      <c r="M48" s="429"/>
    </row>
    <row r="49" spans="1:13" ht="25.5" x14ac:dyDescent="0.2">
      <c r="A49" s="422">
        <v>41</v>
      </c>
      <c r="B49" s="411" t="s">
        <v>875</v>
      </c>
      <c r="C49" s="412" t="s">
        <v>906</v>
      </c>
      <c r="D49" s="423">
        <v>2000</v>
      </c>
      <c r="E49" s="424" t="s">
        <v>934</v>
      </c>
      <c r="F49" s="415" t="s">
        <v>1028</v>
      </c>
      <c r="G49" s="415" t="s">
        <v>1123</v>
      </c>
      <c r="H49" s="415" t="s">
        <v>1199</v>
      </c>
      <c r="I49" s="425"/>
      <c r="J49" s="426"/>
      <c r="K49" s="427"/>
      <c r="L49" s="428"/>
      <c r="M49" s="429"/>
    </row>
    <row r="50" spans="1:13" ht="25.5" x14ac:dyDescent="0.2">
      <c r="A50" s="422">
        <v>42</v>
      </c>
      <c r="B50" s="411" t="s">
        <v>875</v>
      </c>
      <c r="C50" s="412" t="s">
        <v>906</v>
      </c>
      <c r="D50" s="423">
        <v>2000</v>
      </c>
      <c r="E50" s="424" t="s">
        <v>935</v>
      </c>
      <c r="F50" s="415" t="s">
        <v>1029</v>
      </c>
      <c r="G50" s="415" t="s">
        <v>1124</v>
      </c>
      <c r="H50" s="415" t="s">
        <v>1199</v>
      </c>
      <c r="I50" s="425"/>
      <c r="J50" s="426"/>
      <c r="K50" s="427"/>
      <c r="L50" s="428"/>
      <c r="M50" s="429"/>
    </row>
    <row r="51" spans="1:13" ht="25.5" x14ac:dyDescent="0.2">
      <c r="A51" s="422">
        <v>43</v>
      </c>
      <c r="B51" s="411" t="s">
        <v>875</v>
      </c>
      <c r="C51" s="412" t="s">
        <v>906</v>
      </c>
      <c r="D51" s="423">
        <v>1</v>
      </c>
      <c r="E51" s="424" t="s">
        <v>936</v>
      </c>
      <c r="F51" s="415" t="s">
        <v>1030</v>
      </c>
      <c r="G51" s="415" t="s">
        <v>1125</v>
      </c>
      <c r="H51" s="415" t="s">
        <v>1199</v>
      </c>
      <c r="I51" s="425"/>
      <c r="J51" s="426"/>
      <c r="K51" s="427"/>
      <c r="L51" s="428"/>
      <c r="M51" s="429"/>
    </row>
    <row r="52" spans="1:13" ht="25.5" x14ac:dyDescent="0.2">
      <c r="A52" s="422">
        <v>44</v>
      </c>
      <c r="B52" s="411" t="s">
        <v>875</v>
      </c>
      <c r="C52" s="412" t="s">
        <v>906</v>
      </c>
      <c r="D52" s="423">
        <v>1998</v>
      </c>
      <c r="E52" s="424" t="s">
        <v>936</v>
      </c>
      <c r="F52" s="415" t="s">
        <v>1030</v>
      </c>
      <c r="G52" s="415" t="s">
        <v>1125</v>
      </c>
      <c r="H52" s="415" t="s">
        <v>1199</v>
      </c>
      <c r="I52" s="425"/>
      <c r="J52" s="426"/>
      <c r="K52" s="427"/>
      <c r="L52" s="428"/>
      <c r="M52" s="429"/>
    </row>
    <row r="53" spans="1:13" ht="25.5" x14ac:dyDescent="0.2">
      <c r="A53" s="422">
        <v>45</v>
      </c>
      <c r="B53" s="411" t="s">
        <v>876</v>
      </c>
      <c r="C53" s="412" t="s">
        <v>906</v>
      </c>
      <c r="D53" s="423">
        <v>40000</v>
      </c>
      <c r="E53" s="424" t="s">
        <v>937</v>
      </c>
      <c r="F53" s="415" t="s">
        <v>1031</v>
      </c>
      <c r="G53" s="415" t="s">
        <v>1126</v>
      </c>
      <c r="H53" s="415" t="s">
        <v>1198</v>
      </c>
      <c r="I53" s="425"/>
      <c r="J53" s="426"/>
      <c r="K53" s="427"/>
      <c r="L53" s="428"/>
      <c r="M53" s="429"/>
    </row>
    <row r="54" spans="1:13" ht="25.5" x14ac:dyDescent="0.2">
      <c r="A54" s="422">
        <v>46</v>
      </c>
      <c r="B54" s="411" t="s">
        <v>877</v>
      </c>
      <c r="C54" s="412" t="s">
        <v>906</v>
      </c>
      <c r="D54" s="423">
        <v>9000</v>
      </c>
      <c r="E54" s="424" t="s">
        <v>913</v>
      </c>
      <c r="F54" s="415" t="s">
        <v>1008</v>
      </c>
      <c r="G54" s="415" t="s">
        <v>1127</v>
      </c>
      <c r="H54" s="415" t="s">
        <v>1199</v>
      </c>
      <c r="I54" s="425"/>
      <c r="J54" s="426"/>
      <c r="K54" s="427"/>
      <c r="L54" s="428"/>
      <c r="M54" s="429"/>
    </row>
    <row r="55" spans="1:13" ht="25.5" x14ac:dyDescent="0.2">
      <c r="A55" s="422">
        <v>47</v>
      </c>
      <c r="B55" s="411" t="s">
        <v>878</v>
      </c>
      <c r="C55" s="412" t="s">
        <v>906</v>
      </c>
      <c r="D55" s="423">
        <v>7000</v>
      </c>
      <c r="E55" s="424" t="s">
        <v>938</v>
      </c>
      <c r="F55" s="415" t="s">
        <v>1032</v>
      </c>
      <c r="G55" s="415" t="s">
        <v>1128</v>
      </c>
      <c r="H55" s="415" t="s">
        <v>1198</v>
      </c>
      <c r="I55" s="425"/>
      <c r="J55" s="426"/>
      <c r="K55" s="427"/>
      <c r="L55" s="428"/>
      <c r="M55" s="429"/>
    </row>
    <row r="56" spans="1:13" ht="25.5" x14ac:dyDescent="0.2">
      <c r="A56" s="422">
        <v>48</v>
      </c>
      <c r="B56" s="411" t="s">
        <v>878</v>
      </c>
      <c r="C56" s="412" t="s">
        <v>906</v>
      </c>
      <c r="D56" s="423">
        <v>5000</v>
      </c>
      <c r="E56" s="424" t="s">
        <v>939</v>
      </c>
      <c r="F56" s="415" t="s">
        <v>1033</v>
      </c>
      <c r="G56" s="415" t="s">
        <v>1129</v>
      </c>
      <c r="H56" s="415" t="s">
        <v>1199</v>
      </c>
      <c r="I56" s="425"/>
      <c r="J56" s="426"/>
      <c r="K56" s="427"/>
      <c r="L56" s="428"/>
      <c r="M56" s="429"/>
    </row>
    <row r="57" spans="1:13" ht="25.5" x14ac:dyDescent="0.2">
      <c r="A57" s="422">
        <v>49</v>
      </c>
      <c r="B57" s="411" t="s">
        <v>878</v>
      </c>
      <c r="C57" s="412" t="s">
        <v>906</v>
      </c>
      <c r="D57" s="423">
        <v>10000</v>
      </c>
      <c r="E57" s="424" t="s">
        <v>940</v>
      </c>
      <c r="F57" s="415" t="s">
        <v>1034</v>
      </c>
      <c r="G57" s="415" t="s">
        <v>1130</v>
      </c>
      <c r="H57" s="415" t="s">
        <v>1199</v>
      </c>
      <c r="I57" s="425"/>
      <c r="J57" s="426"/>
      <c r="K57" s="427"/>
      <c r="L57" s="428"/>
      <c r="M57" s="429"/>
    </row>
    <row r="58" spans="1:13" ht="25.5" x14ac:dyDescent="0.2">
      <c r="A58" s="422">
        <v>50</v>
      </c>
      <c r="B58" s="411" t="s">
        <v>878</v>
      </c>
      <c r="C58" s="412" t="s">
        <v>906</v>
      </c>
      <c r="D58" s="423">
        <v>5000</v>
      </c>
      <c r="E58" s="424" t="s">
        <v>941</v>
      </c>
      <c r="F58" s="415" t="s">
        <v>1035</v>
      </c>
      <c r="G58" s="415" t="s">
        <v>1131</v>
      </c>
      <c r="H58" s="415" t="s">
        <v>1199</v>
      </c>
      <c r="I58" s="425"/>
      <c r="J58" s="426"/>
      <c r="K58" s="427"/>
      <c r="L58" s="428"/>
      <c r="M58" s="429"/>
    </row>
    <row r="59" spans="1:13" ht="25.5" x14ac:dyDescent="0.2">
      <c r="A59" s="422">
        <v>51</v>
      </c>
      <c r="B59" s="411" t="s">
        <v>878</v>
      </c>
      <c r="C59" s="412" t="s">
        <v>906</v>
      </c>
      <c r="D59" s="423">
        <v>5000</v>
      </c>
      <c r="E59" s="424" t="s">
        <v>942</v>
      </c>
      <c r="F59" s="415" t="s">
        <v>1036</v>
      </c>
      <c r="G59" s="415" t="s">
        <v>1132</v>
      </c>
      <c r="H59" s="415" t="s">
        <v>1200</v>
      </c>
      <c r="I59" s="425"/>
      <c r="J59" s="426"/>
      <c r="K59" s="427"/>
      <c r="L59" s="428"/>
      <c r="M59" s="429"/>
    </row>
    <row r="60" spans="1:13" ht="25.5" x14ac:dyDescent="0.2">
      <c r="A60" s="422">
        <v>52</v>
      </c>
      <c r="B60" s="411" t="s">
        <v>878</v>
      </c>
      <c r="C60" s="412" t="s">
        <v>906</v>
      </c>
      <c r="D60" s="423">
        <v>6495</v>
      </c>
      <c r="E60" s="424" t="s">
        <v>943</v>
      </c>
      <c r="F60" s="415" t="s">
        <v>1037</v>
      </c>
      <c r="G60" s="415" t="s">
        <v>1133</v>
      </c>
      <c r="H60" s="415" t="s">
        <v>1199</v>
      </c>
      <c r="I60" s="425"/>
      <c r="J60" s="426"/>
      <c r="K60" s="427"/>
      <c r="L60" s="428"/>
      <c r="M60" s="429"/>
    </row>
    <row r="61" spans="1:13" ht="25.5" x14ac:dyDescent="0.2">
      <c r="A61" s="422">
        <v>53</v>
      </c>
      <c r="B61" s="411" t="s">
        <v>878</v>
      </c>
      <c r="C61" s="412" t="s">
        <v>906</v>
      </c>
      <c r="D61" s="423">
        <v>5995</v>
      </c>
      <c r="E61" s="424" t="s">
        <v>944</v>
      </c>
      <c r="F61" s="415" t="s">
        <v>1038</v>
      </c>
      <c r="G61" s="415" t="s">
        <v>1134</v>
      </c>
      <c r="H61" s="415" t="s">
        <v>1199</v>
      </c>
      <c r="I61" s="425"/>
      <c r="J61" s="426"/>
      <c r="K61" s="427"/>
      <c r="L61" s="428"/>
      <c r="M61" s="429"/>
    </row>
    <row r="62" spans="1:13" ht="25.5" x14ac:dyDescent="0.2">
      <c r="A62" s="422">
        <v>54</v>
      </c>
      <c r="B62" s="411" t="s">
        <v>878</v>
      </c>
      <c r="C62" s="412" t="s">
        <v>906</v>
      </c>
      <c r="D62" s="423">
        <v>5495</v>
      </c>
      <c r="E62" s="424" t="s">
        <v>945</v>
      </c>
      <c r="F62" s="415" t="s">
        <v>1039</v>
      </c>
      <c r="G62" s="415" t="s">
        <v>1135</v>
      </c>
      <c r="H62" s="415" t="s">
        <v>1199</v>
      </c>
      <c r="I62" s="425"/>
      <c r="J62" s="426"/>
      <c r="K62" s="427"/>
      <c r="L62" s="428"/>
      <c r="M62" s="429"/>
    </row>
    <row r="63" spans="1:13" ht="25.5" x14ac:dyDescent="0.2">
      <c r="A63" s="422">
        <v>55</v>
      </c>
      <c r="B63" s="411" t="s">
        <v>878</v>
      </c>
      <c r="C63" s="412" t="s">
        <v>906</v>
      </c>
      <c r="D63" s="423">
        <v>1995</v>
      </c>
      <c r="E63" s="424" t="s">
        <v>946</v>
      </c>
      <c r="F63" s="415" t="s">
        <v>1040</v>
      </c>
      <c r="G63" s="415" t="s">
        <v>1136</v>
      </c>
      <c r="H63" s="415" t="s">
        <v>1199</v>
      </c>
      <c r="I63" s="425"/>
      <c r="J63" s="426"/>
      <c r="K63" s="427"/>
      <c r="L63" s="428"/>
      <c r="M63" s="429"/>
    </row>
    <row r="64" spans="1:13" ht="25.5" x14ac:dyDescent="0.2">
      <c r="A64" s="422">
        <v>56</v>
      </c>
      <c r="B64" s="411" t="s">
        <v>879</v>
      </c>
      <c r="C64" s="412" t="s">
        <v>906</v>
      </c>
      <c r="D64" s="423">
        <v>26000</v>
      </c>
      <c r="E64" s="424" t="s">
        <v>915</v>
      </c>
      <c r="F64" s="415" t="s">
        <v>836</v>
      </c>
      <c r="G64" s="415" t="s">
        <v>1137</v>
      </c>
      <c r="H64" s="415" t="s">
        <v>1199</v>
      </c>
      <c r="I64" s="425"/>
      <c r="J64" s="426"/>
      <c r="K64" s="427"/>
      <c r="L64" s="428"/>
      <c r="M64" s="429"/>
    </row>
    <row r="65" spans="1:13" ht="25.5" x14ac:dyDescent="0.2">
      <c r="A65" s="422">
        <v>57</v>
      </c>
      <c r="B65" s="411" t="s">
        <v>880</v>
      </c>
      <c r="C65" s="412" t="s">
        <v>906</v>
      </c>
      <c r="D65" s="423">
        <v>2335</v>
      </c>
      <c r="E65" s="424" t="s">
        <v>947</v>
      </c>
      <c r="F65" s="415" t="s">
        <v>1041</v>
      </c>
      <c r="G65" s="415" t="s">
        <v>1138</v>
      </c>
      <c r="H65" s="415" t="s">
        <v>1199</v>
      </c>
      <c r="I65" s="425"/>
      <c r="J65" s="426"/>
      <c r="K65" s="427"/>
      <c r="L65" s="428"/>
      <c r="M65" s="429"/>
    </row>
    <row r="66" spans="1:13" ht="25.5" x14ac:dyDescent="0.2">
      <c r="A66" s="422">
        <v>58</v>
      </c>
      <c r="B66" s="411" t="s">
        <v>880</v>
      </c>
      <c r="C66" s="412" t="s">
        <v>906</v>
      </c>
      <c r="D66" s="423">
        <v>3000</v>
      </c>
      <c r="E66" s="424" t="s">
        <v>948</v>
      </c>
      <c r="F66" s="415" t="s">
        <v>1042</v>
      </c>
      <c r="G66" s="415" t="s">
        <v>1139</v>
      </c>
      <c r="H66" s="415" t="s">
        <v>1200</v>
      </c>
      <c r="I66" s="425"/>
      <c r="J66" s="426"/>
      <c r="K66" s="427"/>
      <c r="L66" s="428"/>
      <c r="M66" s="429"/>
    </row>
    <row r="67" spans="1:13" ht="25.5" x14ac:dyDescent="0.2">
      <c r="A67" s="422">
        <v>59</v>
      </c>
      <c r="B67" s="411" t="s">
        <v>880</v>
      </c>
      <c r="C67" s="412" t="s">
        <v>906</v>
      </c>
      <c r="D67" s="423">
        <v>3002</v>
      </c>
      <c r="E67" s="424" t="s">
        <v>949</v>
      </c>
      <c r="F67" s="415" t="s">
        <v>1043</v>
      </c>
      <c r="G67" s="415" t="s">
        <v>1140</v>
      </c>
      <c r="H67" s="415" t="s">
        <v>1201</v>
      </c>
      <c r="I67" s="425"/>
      <c r="J67" s="426"/>
      <c r="K67" s="427"/>
      <c r="L67" s="428"/>
      <c r="M67" s="429"/>
    </row>
    <row r="68" spans="1:13" ht="25.5" x14ac:dyDescent="0.2">
      <c r="A68" s="422">
        <v>60</v>
      </c>
      <c r="B68" s="411" t="s">
        <v>880</v>
      </c>
      <c r="C68" s="412" t="s">
        <v>906</v>
      </c>
      <c r="D68" s="423">
        <v>5000</v>
      </c>
      <c r="E68" s="424" t="s">
        <v>950</v>
      </c>
      <c r="F68" s="415" t="s">
        <v>1044</v>
      </c>
      <c r="G68" s="415" t="s">
        <v>1141</v>
      </c>
      <c r="H68" s="415" t="s">
        <v>1198</v>
      </c>
      <c r="I68" s="425"/>
      <c r="J68" s="426"/>
      <c r="K68" s="427"/>
      <c r="L68" s="428"/>
      <c r="M68" s="429"/>
    </row>
    <row r="69" spans="1:13" ht="25.5" x14ac:dyDescent="0.2">
      <c r="A69" s="422">
        <v>61</v>
      </c>
      <c r="B69" s="411" t="s">
        <v>880</v>
      </c>
      <c r="C69" s="412" t="s">
        <v>906</v>
      </c>
      <c r="D69" s="423">
        <v>3000</v>
      </c>
      <c r="E69" s="424" t="s">
        <v>951</v>
      </c>
      <c r="F69" s="415" t="s">
        <v>1045</v>
      </c>
      <c r="G69" s="415" t="s">
        <v>1142</v>
      </c>
      <c r="H69" s="415" t="s">
        <v>1200</v>
      </c>
      <c r="I69" s="425"/>
      <c r="J69" s="426"/>
      <c r="K69" s="427"/>
      <c r="L69" s="428"/>
      <c r="M69" s="429"/>
    </row>
    <row r="70" spans="1:13" ht="25.5" x14ac:dyDescent="0.2">
      <c r="A70" s="422">
        <v>62</v>
      </c>
      <c r="B70" s="411" t="s">
        <v>880</v>
      </c>
      <c r="C70" s="412" t="s">
        <v>906</v>
      </c>
      <c r="D70" s="423">
        <v>4000</v>
      </c>
      <c r="E70" s="424" t="s">
        <v>952</v>
      </c>
      <c r="F70" s="415" t="s">
        <v>1046</v>
      </c>
      <c r="G70" s="415" t="s">
        <v>1143</v>
      </c>
      <c r="H70" s="415" t="s">
        <v>1199</v>
      </c>
      <c r="I70" s="425"/>
      <c r="J70" s="426"/>
      <c r="K70" s="427"/>
      <c r="L70" s="428"/>
      <c r="M70" s="429"/>
    </row>
    <row r="71" spans="1:13" ht="25.5" x14ac:dyDescent="0.2">
      <c r="A71" s="422">
        <v>63</v>
      </c>
      <c r="B71" s="411" t="s">
        <v>881</v>
      </c>
      <c r="C71" s="412" t="s">
        <v>906</v>
      </c>
      <c r="D71" s="423">
        <v>4500</v>
      </c>
      <c r="E71" s="424" t="s">
        <v>953</v>
      </c>
      <c r="F71" s="415" t="s">
        <v>1047</v>
      </c>
      <c r="G71" s="415" t="s">
        <v>1144</v>
      </c>
      <c r="H71" s="415" t="s">
        <v>1200</v>
      </c>
      <c r="I71" s="425"/>
      <c r="J71" s="426"/>
      <c r="K71" s="427"/>
      <c r="L71" s="428"/>
      <c r="M71" s="429"/>
    </row>
    <row r="72" spans="1:13" ht="25.5" x14ac:dyDescent="0.2">
      <c r="A72" s="422">
        <v>64</v>
      </c>
      <c r="B72" s="411" t="s">
        <v>881</v>
      </c>
      <c r="C72" s="412" t="s">
        <v>906</v>
      </c>
      <c r="D72" s="423">
        <v>4500</v>
      </c>
      <c r="E72" s="424" t="s">
        <v>954</v>
      </c>
      <c r="F72" s="415" t="s">
        <v>1048</v>
      </c>
      <c r="G72" s="415" t="s">
        <v>1145</v>
      </c>
      <c r="H72" s="415" t="s">
        <v>1200</v>
      </c>
      <c r="I72" s="425"/>
      <c r="J72" s="426"/>
      <c r="K72" s="427"/>
      <c r="L72" s="428"/>
      <c r="M72" s="429"/>
    </row>
    <row r="73" spans="1:13" ht="25.5" x14ac:dyDescent="0.2">
      <c r="A73" s="422">
        <v>65</v>
      </c>
      <c r="B73" s="411" t="s">
        <v>881</v>
      </c>
      <c r="C73" s="412" t="s">
        <v>906</v>
      </c>
      <c r="D73" s="423">
        <v>2875</v>
      </c>
      <c r="E73" s="424" t="s">
        <v>955</v>
      </c>
      <c r="F73" s="415" t="s">
        <v>1049</v>
      </c>
      <c r="G73" s="415" t="s">
        <v>1146</v>
      </c>
      <c r="H73" s="415" t="s">
        <v>1200</v>
      </c>
      <c r="I73" s="425"/>
      <c r="J73" s="426"/>
      <c r="K73" s="427"/>
      <c r="L73" s="428"/>
      <c r="M73" s="429"/>
    </row>
    <row r="74" spans="1:13" ht="25.5" x14ac:dyDescent="0.2">
      <c r="A74" s="422">
        <v>66</v>
      </c>
      <c r="B74" s="411" t="s">
        <v>881</v>
      </c>
      <c r="C74" s="412" t="s">
        <v>906</v>
      </c>
      <c r="D74" s="423">
        <v>3000</v>
      </c>
      <c r="E74" s="424" t="s">
        <v>956</v>
      </c>
      <c r="F74" s="415" t="s">
        <v>1050</v>
      </c>
      <c r="G74" s="415" t="s">
        <v>1147</v>
      </c>
      <c r="H74" s="415" t="s">
        <v>1200</v>
      </c>
      <c r="I74" s="425"/>
      <c r="J74" s="426"/>
      <c r="K74" s="427"/>
      <c r="L74" s="428"/>
      <c r="M74" s="429"/>
    </row>
    <row r="75" spans="1:13" ht="25.5" x14ac:dyDescent="0.2">
      <c r="A75" s="422">
        <v>67</v>
      </c>
      <c r="B75" s="411" t="s">
        <v>882</v>
      </c>
      <c r="C75" s="412" t="s">
        <v>906</v>
      </c>
      <c r="D75" s="423">
        <v>4500</v>
      </c>
      <c r="E75" s="424" t="s">
        <v>957</v>
      </c>
      <c r="F75" s="415" t="s">
        <v>1051</v>
      </c>
      <c r="G75" s="415" t="s">
        <v>1148</v>
      </c>
      <c r="H75" s="415" t="s">
        <v>1200</v>
      </c>
      <c r="I75" s="425"/>
      <c r="J75" s="426"/>
      <c r="K75" s="427"/>
      <c r="L75" s="428"/>
      <c r="M75" s="429"/>
    </row>
    <row r="76" spans="1:13" ht="25.5" x14ac:dyDescent="0.2">
      <c r="A76" s="422">
        <v>68</v>
      </c>
      <c r="B76" s="411" t="s">
        <v>882</v>
      </c>
      <c r="C76" s="412" t="s">
        <v>906</v>
      </c>
      <c r="D76" s="423">
        <v>4500</v>
      </c>
      <c r="E76" s="424" t="s">
        <v>958</v>
      </c>
      <c r="F76" s="415" t="s">
        <v>1052</v>
      </c>
      <c r="G76" s="415" t="s">
        <v>1149</v>
      </c>
      <c r="H76" s="415" t="s">
        <v>1200</v>
      </c>
      <c r="I76" s="425"/>
      <c r="J76" s="426"/>
      <c r="K76" s="427"/>
      <c r="L76" s="428"/>
      <c r="M76" s="429"/>
    </row>
    <row r="77" spans="1:13" ht="25.5" x14ac:dyDescent="0.2">
      <c r="A77" s="422">
        <v>69</v>
      </c>
      <c r="B77" s="411" t="s">
        <v>882</v>
      </c>
      <c r="C77" s="412" t="s">
        <v>906</v>
      </c>
      <c r="D77" s="423">
        <v>1500</v>
      </c>
      <c r="E77" s="424" t="s">
        <v>956</v>
      </c>
      <c r="F77" s="415" t="s">
        <v>1050</v>
      </c>
      <c r="G77" s="415" t="s">
        <v>1147</v>
      </c>
      <c r="H77" s="415" t="s">
        <v>1200</v>
      </c>
      <c r="I77" s="425"/>
      <c r="J77" s="426"/>
      <c r="K77" s="427"/>
      <c r="L77" s="428"/>
      <c r="M77" s="429"/>
    </row>
    <row r="78" spans="1:13" ht="25.5" x14ac:dyDescent="0.2">
      <c r="A78" s="422">
        <v>70</v>
      </c>
      <c r="B78" s="411" t="s">
        <v>882</v>
      </c>
      <c r="C78" s="412" t="s">
        <v>906</v>
      </c>
      <c r="D78" s="423">
        <v>4500</v>
      </c>
      <c r="E78" s="424" t="s">
        <v>959</v>
      </c>
      <c r="F78" s="415" t="s">
        <v>1053</v>
      </c>
      <c r="G78" s="415" t="s">
        <v>1150</v>
      </c>
      <c r="H78" s="415" t="s">
        <v>1200</v>
      </c>
      <c r="I78" s="425"/>
      <c r="J78" s="426"/>
      <c r="K78" s="427"/>
      <c r="L78" s="428"/>
      <c r="M78" s="429"/>
    </row>
    <row r="79" spans="1:13" ht="25.5" x14ac:dyDescent="0.2">
      <c r="A79" s="422">
        <v>71</v>
      </c>
      <c r="B79" s="411" t="s">
        <v>882</v>
      </c>
      <c r="C79" s="412" t="s">
        <v>906</v>
      </c>
      <c r="D79" s="423">
        <v>4465</v>
      </c>
      <c r="E79" s="424" t="s">
        <v>960</v>
      </c>
      <c r="F79" s="415" t="s">
        <v>1054</v>
      </c>
      <c r="G79" s="415" t="s">
        <v>1151</v>
      </c>
      <c r="H79" s="415" t="s">
        <v>1198</v>
      </c>
      <c r="I79" s="425"/>
      <c r="J79" s="426"/>
      <c r="K79" s="427"/>
      <c r="L79" s="428"/>
      <c r="M79" s="429"/>
    </row>
    <row r="80" spans="1:13" ht="25.5" x14ac:dyDescent="0.2">
      <c r="A80" s="422">
        <v>72</v>
      </c>
      <c r="B80" s="411" t="s">
        <v>883</v>
      </c>
      <c r="C80" s="412" t="s">
        <v>906</v>
      </c>
      <c r="D80" s="423">
        <v>5000</v>
      </c>
      <c r="E80" s="424" t="s">
        <v>961</v>
      </c>
      <c r="F80" s="415" t="s">
        <v>1055</v>
      </c>
      <c r="G80" s="415" t="s">
        <v>1152</v>
      </c>
      <c r="H80" s="415" t="s">
        <v>1200</v>
      </c>
      <c r="I80" s="425"/>
      <c r="J80" s="426"/>
      <c r="K80" s="427"/>
      <c r="L80" s="428"/>
      <c r="M80" s="429"/>
    </row>
    <row r="81" spans="1:13" ht="25.5" x14ac:dyDescent="0.2">
      <c r="A81" s="422">
        <v>73</v>
      </c>
      <c r="B81" s="411" t="s">
        <v>883</v>
      </c>
      <c r="C81" s="412" t="s">
        <v>906</v>
      </c>
      <c r="D81" s="423">
        <v>5000</v>
      </c>
      <c r="E81" s="424" t="s">
        <v>962</v>
      </c>
      <c r="F81" s="415" t="s">
        <v>1056</v>
      </c>
      <c r="G81" s="415" t="s">
        <v>1153</v>
      </c>
      <c r="H81" s="415" t="s">
        <v>1200</v>
      </c>
      <c r="I81" s="425"/>
      <c r="J81" s="426"/>
      <c r="K81" s="427"/>
      <c r="L81" s="428"/>
      <c r="M81" s="429"/>
    </row>
    <row r="82" spans="1:13" ht="25.5" x14ac:dyDescent="0.2">
      <c r="A82" s="422">
        <v>74</v>
      </c>
      <c r="B82" s="411" t="s">
        <v>883</v>
      </c>
      <c r="C82" s="412" t="s">
        <v>906</v>
      </c>
      <c r="D82" s="423">
        <v>5000</v>
      </c>
      <c r="E82" s="424" t="s">
        <v>963</v>
      </c>
      <c r="F82" s="415" t="s">
        <v>1057</v>
      </c>
      <c r="G82" s="415" t="s">
        <v>1154</v>
      </c>
      <c r="H82" s="415" t="s">
        <v>1200</v>
      </c>
      <c r="I82" s="425"/>
      <c r="J82" s="426"/>
      <c r="K82" s="427"/>
      <c r="L82" s="428"/>
      <c r="M82" s="429"/>
    </row>
    <row r="83" spans="1:13" ht="25.5" x14ac:dyDescent="0.2">
      <c r="A83" s="422">
        <v>75</v>
      </c>
      <c r="B83" s="411" t="s">
        <v>884</v>
      </c>
      <c r="C83" s="412" t="s">
        <v>906</v>
      </c>
      <c r="D83" s="423">
        <v>5000</v>
      </c>
      <c r="E83" s="424" t="s">
        <v>964</v>
      </c>
      <c r="F83" s="415" t="s">
        <v>1058</v>
      </c>
      <c r="G83" s="415" t="s">
        <v>1155</v>
      </c>
      <c r="H83" s="415" t="s">
        <v>1200</v>
      </c>
      <c r="I83" s="425"/>
      <c r="J83" s="426"/>
      <c r="K83" s="427"/>
      <c r="L83" s="428"/>
      <c r="M83" s="429"/>
    </row>
    <row r="84" spans="1:13" ht="25.5" x14ac:dyDescent="0.2">
      <c r="A84" s="422">
        <v>76</v>
      </c>
      <c r="B84" s="411" t="s">
        <v>884</v>
      </c>
      <c r="C84" s="412" t="s">
        <v>906</v>
      </c>
      <c r="D84" s="423">
        <v>5000</v>
      </c>
      <c r="E84" s="424" t="s">
        <v>965</v>
      </c>
      <c r="F84" s="415" t="s">
        <v>1059</v>
      </c>
      <c r="G84" s="415" t="s">
        <v>1156</v>
      </c>
      <c r="H84" s="415" t="s">
        <v>1200</v>
      </c>
      <c r="I84" s="425"/>
      <c r="J84" s="426"/>
      <c r="K84" s="427"/>
      <c r="L84" s="428"/>
      <c r="M84" s="429"/>
    </row>
    <row r="85" spans="1:13" ht="25.5" x14ac:dyDescent="0.2">
      <c r="A85" s="422">
        <v>77</v>
      </c>
      <c r="B85" s="411" t="s">
        <v>884</v>
      </c>
      <c r="C85" s="412" t="s">
        <v>906</v>
      </c>
      <c r="D85" s="423">
        <v>5000</v>
      </c>
      <c r="E85" s="424" t="s">
        <v>966</v>
      </c>
      <c r="F85" s="415" t="s">
        <v>1060</v>
      </c>
      <c r="G85" s="415" t="s">
        <v>1157</v>
      </c>
      <c r="H85" s="415" t="s">
        <v>1200</v>
      </c>
      <c r="I85" s="425"/>
      <c r="J85" s="426"/>
      <c r="K85" s="427"/>
      <c r="L85" s="428"/>
      <c r="M85" s="429"/>
    </row>
    <row r="86" spans="1:13" ht="25.5" x14ac:dyDescent="0.2">
      <c r="A86" s="422">
        <v>78</v>
      </c>
      <c r="B86" s="411" t="s">
        <v>884</v>
      </c>
      <c r="C86" s="412" t="s">
        <v>906</v>
      </c>
      <c r="D86" s="423">
        <v>5000</v>
      </c>
      <c r="E86" s="424" t="s">
        <v>967</v>
      </c>
      <c r="F86" s="415" t="s">
        <v>1061</v>
      </c>
      <c r="G86" s="415" t="s">
        <v>1158</v>
      </c>
      <c r="H86" s="415" t="s">
        <v>1199</v>
      </c>
      <c r="I86" s="425"/>
      <c r="J86" s="426"/>
      <c r="K86" s="427"/>
      <c r="L86" s="428"/>
      <c r="M86" s="429"/>
    </row>
    <row r="87" spans="1:13" ht="25.5" x14ac:dyDescent="0.2">
      <c r="A87" s="422">
        <v>79</v>
      </c>
      <c r="B87" s="411" t="s">
        <v>885</v>
      </c>
      <c r="C87" s="412" t="s">
        <v>906</v>
      </c>
      <c r="D87" s="423">
        <v>5000</v>
      </c>
      <c r="E87" s="424" t="s">
        <v>968</v>
      </c>
      <c r="F87" s="415" t="s">
        <v>1062</v>
      </c>
      <c r="G87" s="415" t="s">
        <v>1159</v>
      </c>
      <c r="H87" s="415" t="s">
        <v>1200</v>
      </c>
      <c r="I87" s="425"/>
      <c r="J87" s="426"/>
      <c r="K87" s="427"/>
      <c r="L87" s="428"/>
      <c r="M87" s="429"/>
    </row>
    <row r="88" spans="1:13" ht="76.5" x14ac:dyDescent="0.2">
      <c r="A88" s="422">
        <v>80</v>
      </c>
      <c r="B88" s="411" t="s">
        <v>1243</v>
      </c>
      <c r="C88" s="412" t="s">
        <v>1204</v>
      </c>
      <c r="D88" s="423">
        <v>15000</v>
      </c>
      <c r="E88" s="424" t="s">
        <v>713</v>
      </c>
      <c r="F88" s="415" t="s">
        <v>1244</v>
      </c>
      <c r="G88" s="415"/>
      <c r="H88" s="415"/>
      <c r="I88" s="425" t="s">
        <v>1245</v>
      </c>
      <c r="J88" s="426" t="s">
        <v>1246</v>
      </c>
      <c r="K88" s="427"/>
      <c r="L88" s="428"/>
      <c r="M88" s="429"/>
    </row>
    <row r="89" spans="1:13" ht="25.5" x14ac:dyDescent="0.2">
      <c r="A89" s="422">
        <v>81</v>
      </c>
      <c r="B89" s="411" t="s">
        <v>886</v>
      </c>
      <c r="C89" s="412" t="s">
        <v>906</v>
      </c>
      <c r="D89" s="423">
        <v>10000</v>
      </c>
      <c r="E89" s="424" t="s">
        <v>915</v>
      </c>
      <c r="F89" s="415" t="s">
        <v>836</v>
      </c>
      <c r="G89" s="415" t="s">
        <v>1104</v>
      </c>
      <c r="H89" s="415" t="s">
        <v>1199</v>
      </c>
      <c r="I89" s="425"/>
      <c r="J89" s="426"/>
      <c r="K89" s="427"/>
      <c r="L89" s="428"/>
      <c r="M89" s="429"/>
    </row>
    <row r="90" spans="1:13" ht="25.5" x14ac:dyDescent="0.2">
      <c r="A90" s="422">
        <v>82</v>
      </c>
      <c r="B90" s="411" t="s">
        <v>887</v>
      </c>
      <c r="C90" s="412" t="s">
        <v>906</v>
      </c>
      <c r="D90" s="423">
        <v>25000</v>
      </c>
      <c r="E90" s="424" t="s">
        <v>969</v>
      </c>
      <c r="F90" s="415" t="s">
        <v>1063</v>
      </c>
      <c r="G90" s="415" t="s">
        <v>1160</v>
      </c>
      <c r="H90" s="415" t="s">
        <v>1198</v>
      </c>
      <c r="I90" s="425"/>
      <c r="J90" s="426"/>
      <c r="K90" s="427"/>
      <c r="L90" s="428"/>
      <c r="M90" s="429"/>
    </row>
    <row r="91" spans="1:13" ht="25.5" x14ac:dyDescent="0.2">
      <c r="A91" s="422">
        <v>83</v>
      </c>
      <c r="B91" s="411" t="s">
        <v>888</v>
      </c>
      <c r="C91" s="412" t="s">
        <v>906</v>
      </c>
      <c r="D91" s="423">
        <v>5000</v>
      </c>
      <c r="E91" s="424" t="s">
        <v>970</v>
      </c>
      <c r="F91" s="415" t="s">
        <v>1064</v>
      </c>
      <c r="G91" s="415" t="s">
        <v>1161</v>
      </c>
      <c r="H91" s="415" t="s">
        <v>1200</v>
      </c>
      <c r="I91" s="425"/>
      <c r="J91" s="426"/>
      <c r="K91" s="427"/>
      <c r="L91" s="428"/>
      <c r="M91" s="429"/>
    </row>
    <row r="92" spans="1:13" ht="25.5" x14ac:dyDescent="0.2">
      <c r="A92" s="422">
        <v>84</v>
      </c>
      <c r="B92" s="411" t="s">
        <v>888</v>
      </c>
      <c r="C92" s="412" t="s">
        <v>906</v>
      </c>
      <c r="D92" s="423">
        <v>5000</v>
      </c>
      <c r="E92" s="424" t="s">
        <v>971</v>
      </c>
      <c r="F92" s="415" t="s">
        <v>1065</v>
      </c>
      <c r="G92" s="415" t="s">
        <v>1162</v>
      </c>
      <c r="H92" s="415" t="s">
        <v>1200</v>
      </c>
      <c r="I92" s="425"/>
      <c r="J92" s="426"/>
      <c r="K92" s="427"/>
      <c r="L92" s="428"/>
      <c r="M92" s="429"/>
    </row>
    <row r="93" spans="1:13" ht="25.5" x14ac:dyDescent="0.2">
      <c r="A93" s="422">
        <v>85</v>
      </c>
      <c r="B93" s="411" t="s">
        <v>888</v>
      </c>
      <c r="C93" s="412" t="s">
        <v>906</v>
      </c>
      <c r="D93" s="423">
        <v>5000</v>
      </c>
      <c r="E93" s="424" t="s">
        <v>972</v>
      </c>
      <c r="F93" s="415" t="s">
        <v>1066</v>
      </c>
      <c r="G93" s="415" t="s">
        <v>1163</v>
      </c>
      <c r="H93" s="415" t="s">
        <v>1200</v>
      </c>
      <c r="I93" s="425"/>
      <c r="J93" s="426"/>
      <c r="K93" s="427"/>
      <c r="L93" s="428"/>
      <c r="M93" s="429"/>
    </row>
    <row r="94" spans="1:13" ht="25.5" x14ac:dyDescent="0.2">
      <c r="A94" s="422">
        <v>86</v>
      </c>
      <c r="B94" s="411" t="s">
        <v>888</v>
      </c>
      <c r="C94" s="412" t="s">
        <v>906</v>
      </c>
      <c r="D94" s="423">
        <v>5000</v>
      </c>
      <c r="E94" s="424" t="s">
        <v>973</v>
      </c>
      <c r="F94" s="415" t="s">
        <v>1067</v>
      </c>
      <c r="G94" s="415" t="s">
        <v>1164</v>
      </c>
      <c r="H94" s="415" t="s">
        <v>1200</v>
      </c>
      <c r="I94" s="425"/>
      <c r="J94" s="426"/>
      <c r="K94" s="427"/>
      <c r="L94" s="428"/>
      <c r="M94" s="429"/>
    </row>
    <row r="95" spans="1:13" ht="25.5" x14ac:dyDescent="0.2">
      <c r="A95" s="422">
        <v>87</v>
      </c>
      <c r="B95" s="411" t="s">
        <v>888</v>
      </c>
      <c r="C95" s="412" t="s">
        <v>906</v>
      </c>
      <c r="D95" s="423">
        <v>5000</v>
      </c>
      <c r="E95" s="424" t="s">
        <v>974</v>
      </c>
      <c r="F95" s="415" t="s">
        <v>1068</v>
      </c>
      <c r="G95" s="415" t="s">
        <v>1165</v>
      </c>
      <c r="H95" s="415" t="s">
        <v>1198</v>
      </c>
      <c r="I95" s="425"/>
      <c r="J95" s="426"/>
      <c r="K95" s="427"/>
      <c r="L95" s="428"/>
      <c r="M95" s="429"/>
    </row>
    <row r="96" spans="1:13" ht="25.5" x14ac:dyDescent="0.2">
      <c r="A96" s="422">
        <v>88</v>
      </c>
      <c r="B96" s="411" t="s">
        <v>888</v>
      </c>
      <c r="C96" s="412" t="s">
        <v>906</v>
      </c>
      <c r="D96" s="423">
        <v>4998</v>
      </c>
      <c r="E96" s="424" t="s">
        <v>975</v>
      </c>
      <c r="F96" s="415" t="s">
        <v>1069</v>
      </c>
      <c r="G96" s="415" t="s">
        <v>1166</v>
      </c>
      <c r="H96" s="415" t="s">
        <v>1202</v>
      </c>
      <c r="I96" s="425"/>
      <c r="J96" s="426"/>
      <c r="K96" s="427"/>
      <c r="L96" s="428"/>
      <c r="M96" s="429"/>
    </row>
    <row r="97" spans="1:13" ht="25.5" x14ac:dyDescent="0.2">
      <c r="A97" s="422">
        <v>89</v>
      </c>
      <c r="B97" s="411" t="s">
        <v>889</v>
      </c>
      <c r="C97" s="412" t="s">
        <v>906</v>
      </c>
      <c r="D97" s="423">
        <v>5000</v>
      </c>
      <c r="E97" s="424" t="s">
        <v>976</v>
      </c>
      <c r="F97" s="415" t="s">
        <v>1070</v>
      </c>
      <c r="G97" s="415" t="s">
        <v>1167</v>
      </c>
      <c r="H97" s="415" t="s">
        <v>1200</v>
      </c>
      <c r="I97" s="425"/>
      <c r="J97" s="426"/>
      <c r="K97" s="427"/>
      <c r="L97" s="428"/>
      <c r="M97" s="429"/>
    </row>
    <row r="98" spans="1:13" ht="25.5" x14ac:dyDescent="0.2">
      <c r="A98" s="422">
        <v>90</v>
      </c>
      <c r="B98" s="411" t="s">
        <v>890</v>
      </c>
      <c r="C98" s="412" t="s">
        <v>906</v>
      </c>
      <c r="D98" s="423">
        <v>3000</v>
      </c>
      <c r="E98" s="424" t="s">
        <v>977</v>
      </c>
      <c r="F98" s="415" t="s">
        <v>1071</v>
      </c>
      <c r="G98" s="415" t="s">
        <v>1168</v>
      </c>
      <c r="H98" s="415" t="s">
        <v>1199</v>
      </c>
      <c r="I98" s="425"/>
      <c r="J98" s="426"/>
      <c r="K98" s="427"/>
      <c r="L98" s="428"/>
      <c r="M98" s="429"/>
    </row>
    <row r="99" spans="1:13" ht="25.5" x14ac:dyDescent="0.2">
      <c r="A99" s="422">
        <v>91</v>
      </c>
      <c r="B99" s="411" t="s">
        <v>890</v>
      </c>
      <c r="C99" s="412" t="s">
        <v>906</v>
      </c>
      <c r="D99" s="423">
        <v>3000</v>
      </c>
      <c r="E99" s="424" t="s">
        <v>978</v>
      </c>
      <c r="F99" s="415" t="s">
        <v>1072</v>
      </c>
      <c r="G99" s="415" t="s">
        <v>1169</v>
      </c>
      <c r="H99" s="415" t="s">
        <v>1199</v>
      </c>
      <c r="I99" s="425"/>
      <c r="J99" s="426"/>
      <c r="K99" s="427"/>
      <c r="L99" s="428"/>
      <c r="M99" s="429"/>
    </row>
    <row r="100" spans="1:13" ht="25.5" x14ac:dyDescent="0.2">
      <c r="A100" s="422">
        <v>92</v>
      </c>
      <c r="B100" s="411" t="s">
        <v>890</v>
      </c>
      <c r="C100" s="412" t="s">
        <v>906</v>
      </c>
      <c r="D100" s="423">
        <v>5000</v>
      </c>
      <c r="E100" s="424" t="s">
        <v>919</v>
      </c>
      <c r="F100" s="415" t="s">
        <v>1013</v>
      </c>
      <c r="G100" s="415" t="s">
        <v>1108</v>
      </c>
      <c r="H100" s="415" t="s">
        <v>1198</v>
      </c>
      <c r="I100" s="425"/>
      <c r="J100" s="426"/>
      <c r="K100" s="427"/>
      <c r="L100" s="428"/>
      <c r="M100" s="429"/>
    </row>
    <row r="101" spans="1:13" ht="25.5" x14ac:dyDescent="0.2">
      <c r="A101" s="422">
        <v>93</v>
      </c>
      <c r="B101" s="411" t="s">
        <v>890</v>
      </c>
      <c r="C101" s="412" t="s">
        <v>906</v>
      </c>
      <c r="D101" s="423">
        <v>1500</v>
      </c>
      <c r="E101" s="424" t="s">
        <v>759</v>
      </c>
      <c r="F101" s="415" t="s">
        <v>1073</v>
      </c>
      <c r="G101" s="415" t="s">
        <v>1170</v>
      </c>
      <c r="H101" s="415" t="s">
        <v>1200</v>
      </c>
      <c r="I101" s="425"/>
      <c r="J101" s="426"/>
      <c r="K101" s="427"/>
      <c r="L101" s="428"/>
      <c r="M101" s="429"/>
    </row>
    <row r="102" spans="1:13" ht="25.5" x14ac:dyDescent="0.2">
      <c r="A102" s="422">
        <v>94</v>
      </c>
      <c r="B102" s="411" t="s">
        <v>890</v>
      </c>
      <c r="C102" s="412" t="s">
        <v>906</v>
      </c>
      <c r="D102" s="423">
        <v>2000</v>
      </c>
      <c r="E102" s="424" t="s">
        <v>979</v>
      </c>
      <c r="F102" s="415" t="s">
        <v>1074</v>
      </c>
      <c r="G102" s="415" t="s">
        <v>1171</v>
      </c>
      <c r="H102" s="415" t="s">
        <v>1200</v>
      </c>
      <c r="I102" s="425"/>
      <c r="J102" s="426"/>
      <c r="K102" s="427"/>
      <c r="L102" s="428"/>
      <c r="M102" s="429"/>
    </row>
    <row r="103" spans="1:13" ht="25.5" x14ac:dyDescent="0.2">
      <c r="A103" s="422">
        <v>95</v>
      </c>
      <c r="B103" s="411" t="s">
        <v>890</v>
      </c>
      <c r="C103" s="412" t="s">
        <v>906</v>
      </c>
      <c r="D103" s="423">
        <v>3000</v>
      </c>
      <c r="E103" s="424" t="s">
        <v>980</v>
      </c>
      <c r="F103" s="415" t="s">
        <v>1075</v>
      </c>
      <c r="G103" s="415" t="s">
        <v>1172</v>
      </c>
      <c r="H103" s="415" t="s">
        <v>1199</v>
      </c>
      <c r="I103" s="425"/>
      <c r="J103" s="426"/>
      <c r="K103" s="427"/>
      <c r="L103" s="428"/>
      <c r="M103" s="429"/>
    </row>
    <row r="104" spans="1:13" ht="25.5" x14ac:dyDescent="0.2">
      <c r="A104" s="422">
        <v>96</v>
      </c>
      <c r="B104" s="411" t="s">
        <v>891</v>
      </c>
      <c r="C104" s="412" t="s">
        <v>906</v>
      </c>
      <c r="D104" s="423">
        <v>1000</v>
      </c>
      <c r="E104" s="424" t="s">
        <v>947</v>
      </c>
      <c r="F104" s="415" t="s">
        <v>1041</v>
      </c>
      <c r="G104" s="415" t="s">
        <v>1173</v>
      </c>
      <c r="H104" s="415" t="s">
        <v>1199</v>
      </c>
      <c r="I104" s="425"/>
      <c r="J104" s="426"/>
      <c r="K104" s="427"/>
      <c r="L104" s="428"/>
      <c r="M104" s="429"/>
    </row>
    <row r="105" spans="1:13" ht="25.5" x14ac:dyDescent="0.2">
      <c r="A105" s="422">
        <v>97</v>
      </c>
      <c r="B105" s="411" t="s">
        <v>892</v>
      </c>
      <c r="C105" s="412" t="s">
        <v>906</v>
      </c>
      <c r="D105" s="423">
        <v>10000</v>
      </c>
      <c r="E105" s="424" t="s">
        <v>981</v>
      </c>
      <c r="F105" s="415" t="s">
        <v>1076</v>
      </c>
      <c r="G105" s="415" t="s">
        <v>1174</v>
      </c>
      <c r="H105" s="415" t="s">
        <v>1199</v>
      </c>
      <c r="I105" s="425"/>
      <c r="J105" s="426"/>
      <c r="K105" s="427"/>
      <c r="L105" s="428"/>
      <c r="M105" s="429"/>
    </row>
    <row r="106" spans="1:13" ht="25.5" x14ac:dyDescent="0.2">
      <c r="A106" s="422">
        <v>98</v>
      </c>
      <c r="B106" s="411" t="s">
        <v>893</v>
      </c>
      <c r="C106" s="412" t="s">
        <v>906</v>
      </c>
      <c r="D106" s="423">
        <v>10000</v>
      </c>
      <c r="E106" s="424" t="s">
        <v>982</v>
      </c>
      <c r="F106" s="415" t="s">
        <v>1077</v>
      </c>
      <c r="G106" s="415" t="s">
        <v>1175</v>
      </c>
      <c r="H106" s="415" t="s">
        <v>1199</v>
      </c>
      <c r="I106" s="425"/>
      <c r="J106" s="426"/>
      <c r="K106" s="427"/>
      <c r="L106" s="428"/>
      <c r="M106" s="429"/>
    </row>
    <row r="107" spans="1:13" ht="25.5" x14ac:dyDescent="0.2">
      <c r="A107" s="422">
        <v>99</v>
      </c>
      <c r="B107" s="411" t="s">
        <v>894</v>
      </c>
      <c r="C107" s="412" t="s">
        <v>906</v>
      </c>
      <c r="D107" s="423">
        <v>500</v>
      </c>
      <c r="E107" s="424" t="s">
        <v>983</v>
      </c>
      <c r="F107" s="415" t="s">
        <v>1078</v>
      </c>
      <c r="G107" s="415" t="s">
        <v>1176</v>
      </c>
      <c r="H107" s="415" t="s">
        <v>1199</v>
      </c>
      <c r="I107" s="425"/>
      <c r="J107" s="426"/>
      <c r="K107" s="427"/>
      <c r="L107" s="428"/>
      <c r="M107" s="429"/>
    </row>
    <row r="108" spans="1:13" ht="25.5" x14ac:dyDescent="0.2">
      <c r="A108" s="422">
        <v>100</v>
      </c>
      <c r="B108" s="411" t="s">
        <v>895</v>
      </c>
      <c r="C108" s="412" t="s">
        <v>906</v>
      </c>
      <c r="D108" s="423">
        <v>1056</v>
      </c>
      <c r="E108" s="424" t="s">
        <v>947</v>
      </c>
      <c r="F108" s="415" t="s">
        <v>1041</v>
      </c>
      <c r="G108" s="415" t="s">
        <v>1173</v>
      </c>
      <c r="H108" s="415" t="s">
        <v>1199</v>
      </c>
      <c r="I108" s="425"/>
      <c r="J108" s="426"/>
      <c r="K108" s="427"/>
      <c r="L108" s="428"/>
      <c r="M108" s="429"/>
    </row>
    <row r="109" spans="1:13" ht="25.5" x14ac:dyDescent="0.2">
      <c r="A109" s="422">
        <v>101</v>
      </c>
      <c r="B109" s="411" t="s">
        <v>896</v>
      </c>
      <c r="C109" s="412" t="s">
        <v>906</v>
      </c>
      <c r="D109" s="423">
        <v>9950</v>
      </c>
      <c r="E109" s="424" t="s">
        <v>984</v>
      </c>
      <c r="F109" s="415" t="s">
        <v>837</v>
      </c>
      <c r="G109" s="415" t="s">
        <v>1177</v>
      </c>
      <c r="H109" s="415" t="s">
        <v>1200</v>
      </c>
      <c r="I109" s="425"/>
      <c r="J109" s="426"/>
      <c r="K109" s="427"/>
      <c r="L109" s="428"/>
      <c r="M109" s="429"/>
    </row>
    <row r="110" spans="1:13" ht="25.5" x14ac:dyDescent="0.2">
      <c r="A110" s="422">
        <v>102</v>
      </c>
      <c r="B110" s="411" t="s">
        <v>897</v>
      </c>
      <c r="C110" s="412" t="s">
        <v>906</v>
      </c>
      <c r="D110" s="423">
        <v>15000</v>
      </c>
      <c r="E110" s="424" t="s">
        <v>914</v>
      </c>
      <c r="F110" s="415" t="s">
        <v>1009</v>
      </c>
      <c r="G110" s="415" t="s">
        <v>1103</v>
      </c>
      <c r="H110" s="415" t="s">
        <v>1199</v>
      </c>
      <c r="I110" s="425"/>
      <c r="J110" s="426"/>
      <c r="K110" s="427"/>
      <c r="L110" s="428"/>
      <c r="M110" s="429"/>
    </row>
    <row r="111" spans="1:13" ht="25.5" x14ac:dyDescent="0.2">
      <c r="A111" s="422">
        <v>103</v>
      </c>
      <c r="B111" s="411" t="s">
        <v>898</v>
      </c>
      <c r="C111" s="412" t="s">
        <v>906</v>
      </c>
      <c r="D111" s="423">
        <v>8000</v>
      </c>
      <c r="E111" s="424" t="s">
        <v>985</v>
      </c>
      <c r="F111" s="415" t="s">
        <v>1079</v>
      </c>
      <c r="G111" s="415" t="s">
        <v>1178</v>
      </c>
      <c r="H111" s="415" t="s">
        <v>1199</v>
      </c>
      <c r="I111" s="425"/>
      <c r="J111" s="426"/>
      <c r="K111" s="427"/>
      <c r="L111" s="428"/>
      <c r="M111" s="429"/>
    </row>
    <row r="112" spans="1:13" ht="25.5" x14ac:dyDescent="0.2">
      <c r="A112" s="422">
        <v>104</v>
      </c>
      <c r="B112" s="411" t="s">
        <v>898</v>
      </c>
      <c r="C112" s="412" t="s">
        <v>906</v>
      </c>
      <c r="D112" s="423">
        <v>9001</v>
      </c>
      <c r="E112" s="424" t="s">
        <v>986</v>
      </c>
      <c r="F112" s="415" t="s">
        <v>1080</v>
      </c>
      <c r="G112" s="415" t="s">
        <v>1179</v>
      </c>
      <c r="H112" s="415" t="s">
        <v>1199</v>
      </c>
      <c r="I112" s="425"/>
      <c r="J112" s="426"/>
      <c r="K112" s="427"/>
      <c r="L112" s="428"/>
      <c r="M112" s="429"/>
    </row>
    <row r="113" spans="1:13" ht="25.5" x14ac:dyDescent="0.2">
      <c r="A113" s="422">
        <v>105</v>
      </c>
      <c r="B113" s="411" t="s">
        <v>898</v>
      </c>
      <c r="C113" s="412" t="s">
        <v>906</v>
      </c>
      <c r="D113" s="423">
        <v>9747</v>
      </c>
      <c r="E113" s="424" t="s">
        <v>947</v>
      </c>
      <c r="F113" s="415" t="s">
        <v>1041</v>
      </c>
      <c r="G113" s="415" t="s">
        <v>1173</v>
      </c>
      <c r="H113" s="415" t="s">
        <v>1199</v>
      </c>
      <c r="I113" s="425"/>
      <c r="J113" s="426"/>
      <c r="K113" s="427"/>
      <c r="L113" s="428"/>
      <c r="M113" s="429"/>
    </row>
    <row r="114" spans="1:13" ht="25.5" x14ac:dyDescent="0.2">
      <c r="A114" s="422">
        <v>106</v>
      </c>
      <c r="B114" s="411" t="s">
        <v>899</v>
      </c>
      <c r="C114" s="412" t="s">
        <v>906</v>
      </c>
      <c r="D114" s="423">
        <v>21600</v>
      </c>
      <c r="E114" s="424" t="s">
        <v>987</v>
      </c>
      <c r="F114" s="415" t="s">
        <v>1081</v>
      </c>
      <c r="G114" s="415" t="s">
        <v>1180</v>
      </c>
      <c r="H114" s="415" t="s">
        <v>1198</v>
      </c>
      <c r="I114" s="425"/>
      <c r="J114" s="426"/>
      <c r="K114" s="427"/>
      <c r="L114" s="428"/>
      <c r="M114" s="429"/>
    </row>
    <row r="115" spans="1:13" ht="25.5" x14ac:dyDescent="0.2">
      <c r="A115" s="422">
        <v>107</v>
      </c>
      <c r="B115" s="411" t="s">
        <v>900</v>
      </c>
      <c r="C115" s="412" t="s">
        <v>906</v>
      </c>
      <c r="D115" s="423">
        <v>5360</v>
      </c>
      <c r="E115" s="424" t="s">
        <v>947</v>
      </c>
      <c r="F115" s="415" t="s">
        <v>1041</v>
      </c>
      <c r="G115" s="415" t="s">
        <v>1181</v>
      </c>
      <c r="H115" s="415" t="s">
        <v>1199</v>
      </c>
      <c r="I115" s="425"/>
      <c r="J115" s="426"/>
      <c r="K115" s="427"/>
      <c r="L115" s="428"/>
      <c r="M115" s="429"/>
    </row>
    <row r="116" spans="1:13" ht="25.5" x14ac:dyDescent="0.2">
      <c r="A116" s="422">
        <v>108</v>
      </c>
      <c r="B116" s="411" t="s">
        <v>901</v>
      </c>
      <c r="C116" s="412" t="s">
        <v>906</v>
      </c>
      <c r="D116" s="423">
        <v>5000</v>
      </c>
      <c r="E116" s="424" t="s">
        <v>988</v>
      </c>
      <c r="F116" s="415" t="s">
        <v>1082</v>
      </c>
      <c r="G116" s="415" t="s">
        <v>1182</v>
      </c>
      <c r="H116" s="415" t="s">
        <v>1198</v>
      </c>
      <c r="I116" s="425"/>
      <c r="J116" s="426"/>
      <c r="K116" s="427"/>
      <c r="L116" s="428"/>
      <c r="M116" s="429"/>
    </row>
    <row r="117" spans="1:13" ht="25.5" x14ac:dyDescent="0.2">
      <c r="A117" s="422">
        <v>109</v>
      </c>
      <c r="B117" s="411" t="s">
        <v>901</v>
      </c>
      <c r="C117" s="412" t="s">
        <v>906</v>
      </c>
      <c r="D117" s="423">
        <v>5000</v>
      </c>
      <c r="E117" s="424" t="s">
        <v>989</v>
      </c>
      <c r="F117" s="415" t="s">
        <v>1083</v>
      </c>
      <c r="G117" s="415" t="s">
        <v>1183</v>
      </c>
      <c r="H117" s="415" t="s">
        <v>1198</v>
      </c>
      <c r="I117" s="425"/>
      <c r="J117" s="426"/>
      <c r="K117" s="427"/>
      <c r="L117" s="428"/>
      <c r="M117" s="429"/>
    </row>
    <row r="118" spans="1:13" ht="25.5" x14ac:dyDescent="0.2">
      <c r="A118" s="422">
        <v>110</v>
      </c>
      <c r="B118" s="411" t="s">
        <v>901</v>
      </c>
      <c r="C118" s="412" t="s">
        <v>906</v>
      </c>
      <c r="D118" s="423">
        <v>3200</v>
      </c>
      <c r="E118" s="424" t="s">
        <v>990</v>
      </c>
      <c r="F118" s="415" t="s">
        <v>1084</v>
      </c>
      <c r="G118" s="415" t="s">
        <v>1184</v>
      </c>
      <c r="H118" s="415" t="s">
        <v>1198</v>
      </c>
      <c r="I118" s="425"/>
      <c r="J118" s="426"/>
      <c r="K118" s="427"/>
      <c r="L118" s="428"/>
      <c r="M118" s="429"/>
    </row>
    <row r="119" spans="1:13" ht="25.5" x14ac:dyDescent="0.2">
      <c r="A119" s="422">
        <v>111</v>
      </c>
      <c r="B119" s="411" t="s">
        <v>902</v>
      </c>
      <c r="C119" s="412" t="s">
        <v>906</v>
      </c>
      <c r="D119" s="423">
        <v>13440</v>
      </c>
      <c r="E119" s="424" t="s">
        <v>991</v>
      </c>
      <c r="F119" s="415" t="s">
        <v>1085</v>
      </c>
      <c r="G119" s="415" t="s">
        <v>1185</v>
      </c>
      <c r="H119" s="415" t="s">
        <v>1198</v>
      </c>
      <c r="I119" s="425"/>
      <c r="J119" s="426"/>
      <c r="K119" s="427"/>
      <c r="L119" s="428"/>
      <c r="M119" s="429"/>
    </row>
    <row r="120" spans="1:13" ht="25.5" x14ac:dyDescent="0.2">
      <c r="A120" s="422">
        <v>112</v>
      </c>
      <c r="B120" s="411" t="s">
        <v>903</v>
      </c>
      <c r="C120" s="412" t="s">
        <v>906</v>
      </c>
      <c r="D120" s="423">
        <v>500</v>
      </c>
      <c r="E120" s="424" t="s">
        <v>992</v>
      </c>
      <c r="F120" s="415" t="s">
        <v>1086</v>
      </c>
      <c r="G120" s="415" t="s">
        <v>1186</v>
      </c>
      <c r="H120" s="415" t="s">
        <v>1199</v>
      </c>
      <c r="I120" s="425"/>
      <c r="J120" s="426"/>
      <c r="K120" s="427"/>
      <c r="L120" s="428"/>
      <c r="M120" s="429"/>
    </row>
    <row r="121" spans="1:13" ht="25.5" x14ac:dyDescent="0.2">
      <c r="A121" s="422">
        <v>113</v>
      </c>
      <c r="B121" s="411" t="s">
        <v>904</v>
      </c>
      <c r="C121" s="412" t="s">
        <v>906</v>
      </c>
      <c r="D121" s="423">
        <v>1500</v>
      </c>
      <c r="E121" s="424" t="s">
        <v>993</v>
      </c>
      <c r="F121" s="415" t="s">
        <v>833</v>
      </c>
      <c r="G121" s="415" t="s">
        <v>1187</v>
      </c>
      <c r="H121" s="415" t="s">
        <v>1198</v>
      </c>
      <c r="I121" s="425"/>
      <c r="J121" s="426"/>
      <c r="K121" s="427"/>
      <c r="L121" s="428"/>
      <c r="M121" s="429"/>
    </row>
    <row r="122" spans="1:13" ht="25.5" x14ac:dyDescent="0.2">
      <c r="A122" s="422">
        <v>114</v>
      </c>
      <c r="B122" s="411" t="s">
        <v>905</v>
      </c>
      <c r="C122" s="412" t="s">
        <v>906</v>
      </c>
      <c r="D122" s="423">
        <v>800</v>
      </c>
      <c r="E122" s="424" t="s">
        <v>994</v>
      </c>
      <c r="F122" s="415" t="s">
        <v>1087</v>
      </c>
      <c r="G122" s="415" t="s">
        <v>1188</v>
      </c>
      <c r="H122" s="415" t="s">
        <v>1199</v>
      </c>
      <c r="I122" s="425"/>
      <c r="J122" s="426"/>
      <c r="K122" s="427"/>
      <c r="L122" s="428"/>
      <c r="M122" s="429"/>
    </row>
    <row r="123" spans="1:13" ht="25.5" x14ac:dyDescent="0.2">
      <c r="A123" s="422">
        <v>115</v>
      </c>
      <c r="B123" s="411" t="s">
        <v>905</v>
      </c>
      <c r="C123" s="412" t="s">
        <v>906</v>
      </c>
      <c r="D123" s="423">
        <v>2000</v>
      </c>
      <c r="E123" s="424" t="s">
        <v>995</v>
      </c>
      <c r="F123" s="415" t="s">
        <v>1088</v>
      </c>
      <c r="G123" s="415" t="s">
        <v>1189</v>
      </c>
      <c r="H123" s="415" t="s">
        <v>1200</v>
      </c>
      <c r="I123" s="425"/>
      <c r="J123" s="426"/>
      <c r="K123" s="427"/>
      <c r="L123" s="428"/>
      <c r="M123" s="429"/>
    </row>
    <row r="124" spans="1:13" ht="25.5" x14ac:dyDescent="0.2">
      <c r="A124" s="422">
        <v>116</v>
      </c>
      <c r="B124" s="411" t="s">
        <v>905</v>
      </c>
      <c r="C124" s="412" t="s">
        <v>906</v>
      </c>
      <c r="D124" s="423">
        <v>3450</v>
      </c>
      <c r="E124" s="424" t="s">
        <v>996</v>
      </c>
      <c r="F124" s="415" t="s">
        <v>1089</v>
      </c>
      <c r="G124" s="415" t="s">
        <v>1190</v>
      </c>
      <c r="H124" s="415" t="s">
        <v>1200</v>
      </c>
      <c r="I124" s="425"/>
      <c r="J124" s="426"/>
      <c r="K124" s="427"/>
      <c r="L124" s="428"/>
      <c r="M124" s="429"/>
    </row>
    <row r="125" spans="1:13" ht="25.5" x14ac:dyDescent="0.2">
      <c r="A125" s="422">
        <v>117</v>
      </c>
      <c r="B125" s="411" t="s">
        <v>905</v>
      </c>
      <c r="C125" s="412" t="s">
        <v>906</v>
      </c>
      <c r="D125" s="423">
        <v>3000</v>
      </c>
      <c r="E125" s="424" t="s">
        <v>997</v>
      </c>
      <c r="F125" s="415" t="s">
        <v>1090</v>
      </c>
      <c r="G125" s="415" t="s">
        <v>1191</v>
      </c>
      <c r="H125" s="415" t="s">
        <v>1200</v>
      </c>
      <c r="I125" s="425"/>
      <c r="J125" s="426"/>
      <c r="K125" s="427"/>
      <c r="L125" s="428"/>
      <c r="M125" s="429"/>
    </row>
    <row r="126" spans="1:13" ht="25.5" x14ac:dyDescent="0.2">
      <c r="A126" s="422">
        <v>118</v>
      </c>
      <c r="B126" s="411" t="s">
        <v>905</v>
      </c>
      <c r="C126" s="412" t="s">
        <v>906</v>
      </c>
      <c r="D126" s="423">
        <v>2000</v>
      </c>
      <c r="E126" s="424" t="s">
        <v>928</v>
      </c>
      <c r="F126" s="415" t="s">
        <v>1022</v>
      </c>
      <c r="G126" s="415" t="s">
        <v>1192</v>
      </c>
      <c r="H126" s="415" t="s">
        <v>1200</v>
      </c>
      <c r="I126" s="425"/>
      <c r="J126" s="426"/>
      <c r="K126" s="427"/>
      <c r="L126" s="428"/>
      <c r="M126" s="429"/>
    </row>
    <row r="127" spans="1:13" ht="25.5" x14ac:dyDescent="0.2">
      <c r="A127" s="422">
        <v>119</v>
      </c>
      <c r="B127" s="411" t="s">
        <v>905</v>
      </c>
      <c r="C127" s="412" t="s">
        <v>906</v>
      </c>
      <c r="D127" s="423">
        <v>1995</v>
      </c>
      <c r="E127" s="424" t="s">
        <v>998</v>
      </c>
      <c r="F127" s="415" t="s">
        <v>1091</v>
      </c>
      <c r="G127" s="415" t="s">
        <v>1193</v>
      </c>
      <c r="H127" s="415" t="s">
        <v>1199</v>
      </c>
      <c r="I127" s="425"/>
      <c r="J127" s="426"/>
      <c r="K127" s="427"/>
      <c r="L127" s="428"/>
      <c r="M127" s="429"/>
    </row>
    <row r="128" spans="1:13" ht="25.5" x14ac:dyDescent="0.2">
      <c r="A128" s="422">
        <v>120</v>
      </c>
      <c r="B128" s="411" t="s">
        <v>905</v>
      </c>
      <c r="C128" s="412" t="s">
        <v>906</v>
      </c>
      <c r="D128" s="423">
        <v>1999</v>
      </c>
      <c r="E128" s="424" t="s">
        <v>999</v>
      </c>
      <c r="F128" s="415" t="s">
        <v>1092</v>
      </c>
      <c r="G128" s="415" t="s">
        <v>1194</v>
      </c>
      <c r="H128" s="415" t="s">
        <v>1200</v>
      </c>
      <c r="I128" s="425"/>
      <c r="J128" s="426"/>
      <c r="K128" s="427"/>
      <c r="L128" s="428"/>
      <c r="M128" s="429"/>
    </row>
    <row r="129" spans="1:13" ht="25.5" x14ac:dyDescent="0.2">
      <c r="A129" s="422">
        <v>121</v>
      </c>
      <c r="B129" s="411" t="s">
        <v>905</v>
      </c>
      <c r="C129" s="412" t="s">
        <v>906</v>
      </c>
      <c r="D129" s="423">
        <v>1995</v>
      </c>
      <c r="E129" s="424" t="s">
        <v>1000</v>
      </c>
      <c r="F129" s="415" t="s">
        <v>1093</v>
      </c>
      <c r="G129" s="415" t="s">
        <v>1195</v>
      </c>
      <c r="H129" s="415" t="s">
        <v>1200</v>
      </c>
      <c r="I129" s="425"/>
      <c r="J129" s="426"/>
      <c r="K129" s="427"/>
      <c r="L129" s="428"/>
      <c r="M129" s="429"/>
    </row>
    <row r="130" spans="1:13" ht="25.5" x14ac:dyDescent="0.2">
      <c r="A130" s="422">
        <v>122</v>
      </c>
      <c r="B130" s="411" t="s">
        <v>905</v>
      </c>
      <c r="C130" s="412" t="s">
        <v>906</v>
      </c>
      <c r="D130" s="423">
        <v>2000</v>
      </c>
      <c r="E130" s="424" t="s">
        <v>978</v>
      </c>
      <c r="F130" s="415" t="s">
        <v>1072</v>
      </c>
      <c r="G130" s="415" t="s">
        <v>1169</v>
      </c>
      <c r="H130" s="415" t="s">
        <v>1199</v>
      </c>
      <c r="I130" s="425"/>
      <c r="J130" s="426"/>
      <c r="K130" s="427"/>
      <c r="L130" s="428"/>
      <c r="M130" s="429"/>
    </row>
    <row r="131" spans="1:13" ht="25.5" x14ac:dyDescent="0.2">
      <c r="A131" s="422">
        <v>123</v>
      </c>
      <c r="B131" s="411" t="s">
        <v>905</v>
      </c>
      <c r="C131" s="412" t="s">
        <v>906</v>
      </c>
      <c r="D131" s="423">
        <v>2000</v>
      </c>
      <c r="E131" s="424" t="s">
        <v>1001</v>
      </c>
      <c r="F131" s="415" t="s">
        <v>1094</v>
      </c>
      <c r="G131" s="415" t="s">
        <v>1196</v>
      </c>
      <c r="H131" s="415" t="s">
        <v>1200</v>
      </c>
      <c r="I131" s="425"/>
      <c r="J131" s="426"/>
      <c r="K131" s="427"/>
      <c r="L131" s="428"/>
      <c r="M131" s="429"/>
    </row>
    <row r="132" spans="1:13" ht="25.5" x14ac:dyDescent="0.2">
      <c r="A132" s="422">
        <v>124</v>
      </c>
      <c r="B132" s="411" t="s">
        <v>905</v>
      </c>
      <c r="C132" s="412" t="s">
        <v>906</v>
      </c>
      <c r="D132" s="423">
        <v>2500</v>
      </c>
      <c r="E132" s="424" t="s">
        <v>1002</v>
      </c>
      <c r="F132" s="415" t="s">
        <v>1095</v>
      </c>
      <c r="G132" s="415" t="s">
        <v>1197</v>
      </c>
      <c r="H132" s="415" t="s">
        <v>1200</v>
      </c>
      <c r="I132" s="425"/>
      <c r="J132" s="426"/>
      <c r="K132" s="427"/>
      <c r="L132" s="428"/>
      <c r="M132" s="429"/>
    </row>
    <row r="133" spans="1:13" x14ac:dyDescent="0.2">
      <c r="A133" s="430" t="s">
        <v>256</v>
      </c>
      <c r="B133" s="431"/>
      <c r="C133" s="432"/>
      <c r="D133" s="433"/>
      <c r="E133" s="434"/>
      <c r="F133" s="435"/>
      <c r="G133" s="435"/>
      <c r="H133" s="435"/>
      <c r="I133" s="436"/>
      <c r="J133" s="437"/>
      <c r="K133" s="438"/>
      <c r="L133" s="439"/>
      <c r="M133" s="440"/>
    </row>
    <row r="134" spans="1:13" x14ac:dyDescent="0.2">
      <c r="A134" s="480"/>
      <c r="B134" s="480"/>
      <c r="C134" s="480"/>
      <c r="D134" s="480"/>
      <c r="E134" s="480"/>
      <c r="F134" s="480"/>
      <c r="G134" s="480"/>
      <c r="H134" s="480"/>
      <c r="I134" s="480"/>
      <c r="J134" s="480"/>
      <c r="K134" s="480"/>
      <c r="L134" s="480"/>
      <c r="M134" s="480"/>
    </row>
    <row r="135" spans="1:13" ht="16.5" customHeight="1" x14ac:dyDescent="0.3">
      <c r="A135" s="441" t="s">
        <v>417</v>
      </c>
      <c r="B135" s="485" t="s">
        <v>477</v>
      </c>
      <c r="C135" s="485"/>
      <c r="D135" s="485"/>
      <c r="E135" s="485"/>
      <c r="F135" s="485"/>
      <c r="G135" s="485"/>
      <c r="H135" s="485"/>
      <c r="I135" s="485"/>
      <c r="J135" s="485"/>
      <c r="K135" s="485"/>
      <c r="L135" s="485"/>
      <c r="M135" s="485"/>
    </row>
    <row r="136" spans="1:13" ht="39" customHeight="1" x14ac:dyDescent="0.2">
      <c r="A136" s="442" t="s">
        <v>437</v>
      </c>
      <c r="B136" s="484" t="s">
        <v>478</v>
      </c>
      <c r="C136" s="484"/>
      <c r="D136" s="484"/>
      <c r="E136" s="484"/>
      <c r="F136" s="484"/>
      <c r="G136" s="484"/>
      <c r="H136" s="484"/>
      <c r="I136" s="484"/>
      <c r="J136" s="484"/>
      <c r="K136" s="484"/>
      <c r="L136" s="484"/>
      <c r="M136" s="484"/>
    </row>
    <row r="137" spans="1:13" ht="44.25" customHeight="1" x14ac:dyDescent="0.2">
      <c r="A137" s="442" t="s">
        <v>438</v>
      </c>
      <c r="B137" s="484" t="s">
        <v>513</v>
      </c>
      <c r="C137" s="484"/>
      <c r="D137" s="484"/>
      <c r="E137" s="484"/>
      <c r="F137" s="484"/>
      <c r="G137" s="484"/>
      <c r="H137" s="484"/>
      <c r="I137" s="484"/>
      <c r="J137" s="484"/>
      <c r="K137" s="484"/>
      <c r="L137" s="484"/>
      <c r="M137" s="484"/>
    </row>
    <row r="138" spans="1:13" ht="28.9" customHeight="1" x14ac:dyDescent="0.3">
      <c r="A138" s="441" t="s">
        <v>439</v>
      </c>
      <c r="B138" s="484" t="s">
        <v>490</v>
      </c>
      <c r="C138" s="484"/>
      <c r="D138" s="484"/>
      <c r="E138" s="484"/>
      <c r="F138" s="484"/>
      <c r="G138" s="484"/>
      <c r="H138" s="484"/>
      <c r="I138" s="484"/>
      <c r="J138" s="484"/>
      <c r="K138" s="484"/>
      <c r="L138" s="484"/>
      <c r="M138" s="484"/>
    </row>
    <row r="139" spans="1:13" s="444" customFormat="1" ht="17.25" customHeight="1" x14ac:dyDescent="0.3">
      <c r="A139" s="443" t="s">
        <v>485</v>
      </c>
      <c r="B139" s="486" t="s">
        <v>510</v>
      </c>
      <c r="C139" s="486"/>
      <c r="D139" s="486"/>
      <c r="E139" s="486"/>
      <c r="F139" s="486"/>
      <c r="G139" s="486"/>
      <c r="H139" s="486"/>
      <c r="I139" s="486"/>
      <c r="J139" s="486"/>
      <c r="K139" s="486"/>
      <c r="L139" s="486"/>
      <c r="M139" s="486"/>
    </row>
    <row r="140" spans="1:13" ht="17.25" customHeight="1" x14ac:dyDescent="0.3">
      <c r="A140" s="441"/>
      <c r="B140" s="484"/>
      <c r="C140" s="484"/>
      <c r="D140" s="484"/>
      <c r="E140" s="484"/>
      <c r="F140" s="484"/>
      <c r="G140" s="484"/>
      <c r="H140" s="484"/>
      <c r="I140" s="484"/>
      <c r="J140" s="484"/>
      <c r="K140" s="484"/>
      <c r="L140" s="484"/>
      <c r="M140" s="484"/>
    </row>
    <row r="141" spans="1:13" s="270" customFormat="1" ht="27" customHeight="1" x14ac:dyDescent="0.2">
      <c r="A141" s="481" t="s">
        <v>93</v>
      </c>
      <c r="B141" s="481"/>
      <c r="C141" s="445"/>
      <c r="D141" s="384"/>
      <c r="E141" s="445"/>
      <c r="F141" s="445"/>
      <c r="G141" s="384"/>
      <c r="H141" s="445"/>
      <c r="I141" s="445"/>
      <c r="J141" s="384"/>
      <c r="K141" s="373"/>
      <c r="L141" s="445"/>
      <c r="M141" s="384"/>
    </row>
    <row r="142" spans="1:13" s="270" customFormat="1" ht="15" customHeight="1" x14ac:dyDescent="0.2">
      <c r="A142" s="445"/>
      <c r="B142" s="384"/>
      <c r="C142" s="446"/>
      <c r="D142" s="447"/>
      <c r="E142" s="446"/>
      <c r="F142" s="445"/>
      <c r="G142" s="384"/>
      <c r="H142" s="448"/>
      <c r="I142" s="445"/>
      <c r="J142" s="384"/>
      <c r="K142" s="373"/>
      <c r="L142" s="445"/>
      <c r="M142" s="384"/>
    </row>
    <row r="143" spans="1:13" s="370" customFormat="1" ht="22.9" customHeight="1" x14ac:dyDescent="0.2">
      <c r="A143" s="445"/>
      <c r="B143" s="384"/>
      <c r="C143" s="474" t="s">
        <v>248</v>
      </c>
      <c r="D143" s="474"/>
      <c r="E143" s="474"/>
      <c r="F143" s="445"/>
      <c r="G143" s="384"/>
      <c r="H143" s="482" t="s">
        <v>386</v>
      </c>
      <c r="I143" s="449"/>
      <c r="J143" s="384"/>
      <c r="K143" s="373"/>
      <c r="L143" s="445"/>
      <c r="M143" s="384"/>
    </row>
    <row r="144" spans="1:13" s="370" customFormat="1" ht="40.5" customHeight="1" x14ac:dyDescent="0.2">
      <c r="A144" s="445"/>
      <c r="B144" s="384"/>
      <c r="C144" s="445"/>
      <c r="D144" s="384"/>
      <c r="E144" s="445"/>
      <c r="F144" s="445"/>
      <c r="G144" s="384"/>
      <c r="H144" s="483"/>
      <c r="I144" s="449"/>
      <c r="J144" s="384"/>
      <c r="K144" s="373"/>
      <c r="L144" s="445"/>
      <c r="M144" s="384"/>
    </row>
    <row r="145" spans="1:13" s="370" customFormat="1" ht="21" customHeight="1" x14ac:dyDescent="0.2">
      <c r="A145" s="445"/>
      <c r="B145" s="384"/>
      <c r="C145" s="474" t="s">
        <v>123</v>
      </c>
      <c r="D145" s="474"/>
      <c r="E145" s="474"/>
      <c r="F145" s="445"/>
      <c r="G145" s="384"/>
      <c r="H145" s="445"/>
      <c r="I145" s="445"/>
      <c r="J145" s="384"/>
      <c r="K145" s="373"/>
      <c r="L145" s="445"/>
      <c r="M145" s="384"/>
    </row>
    <row r="146" spans="1:13" s="370" customFormat="1" ht="15" customHeight="1" x14ac:dyDescent="0.2">
      <c r="A146" s="207"/>
      <c r="B146" s="207"/>
      <c r="C146" s="207"/>
      <c r="D146" s="207"/>
      <c r="E146" s="395"/>
      <c r="F146" s="207"/>
      <c r="G146" s="207"/>
      <c r="H146" s="207"/>
      <c r="I146" s="207"/>
      <c r="J146" s="207"/>
      <c r="K146" s="269"/>
      <c r="L146" s="207"/>
      <c r="M146" s="207"/>
    </row>
    <row r="147" spans="1:13" s="370" customFormat="1" x14ac:dyDescent="0.2">
      <c r="A147" s="207"/>
      <c r="B147" s="207"/>
      <c r="C147" s="207"/>
      <c r="D147" s="207"/>
      <c r="E147" s="395"/>
      <c r="F147" s="207"/>
      <c r="G147" s="207"/>
      <c r="H147" s="207"/>
      <c r="I147" s="207"/>
      <c r="J147" s="207"/>
      <c r="K147" s="269"/>
      <c r="L147" s="207"/>
      <c r="M147" s="207"/>
    </row>
    <row r="148" spans="1:13" s="370" customFormat="1" x14ac:dyDescent="0.2">
      <c r="A148" s="207"/>
      <c r="B148" s="207"/>
      <c r="C148" s="207"/>
      <c r="D148" s="207"/>
      <c r="E148" s="395"/>
      <c r="F148" s="207"/>
      <c r="G148" s="207"/>
      <c r="H148" s="207"/>
      <c r="I148" s="207"/>
      <c r="J148" s="207"/>
      <c r="K148" s="269"/>
      <c r="L148" s="207"/>
      <c r="M148" s="207"/>
    </row>
    <row r="149" spans="1:13" x14ac:dyDescent="0.2">
      <c r="A149" s="207"/>
      <c r="B149" s="207"/>
      <c r="C149" s="207"/>
      <c r="D149" s="207"/>
      <c r="F149" s="207"/>
      <c r="G149" s="207"/>
      <c r="H149" s="207"/>
      <c r="I149" s="207"/>
      <c r="J149" s="207"/>
      <c r="K149" s="269"/>
      <c r="L149" s="207"/>
      <c r="M149" s="207"/>
    </row>
    <row r="150" spans="1:13" s="208" customFormat="1" x14ac:dyDescent="0.2">
      <c r="A150" s="207"/>
      <c r="B150" s="207"/>
      <c r="C150" s="207"/>
      <c r="D150" s="207"/>
      <c r="E150" s="207"/>
      <c r="F150" s="207"/>
      <c r="G150" s="207"/>
      <c r="H150" s="207"/>
      <c r="I150" s="207"/>
      <c r="J150" s="207"/>
      <c r="K150" s="269"/>
      <c r="L150" s="207"/>
      <c r="M150" s="207"/>
    </row>
    <row r="151" spans="1:13" s="208" customFormat="1" x14ac:dyDescent="0.2">
      <c r="A151" s="395"/>
      <c r="B151" s="395"/>
      <c r="C151" s="395"/>
      <c r="D151" s="395"/>
      <c r="E151" s="395"/>
      <c r="F151" s="450"/>
      <c r="G151" s="450"/>
      <c r="H151" s="450"/>
      <c r="I151" s="395"/>
      <c r="J151" s="395"/>
      <c r="K151" s="444"/>
      <c r="L151" s="395"/>
      <c r="M151" s="395"/>
    </row>
    <row r="152" spans="1:13" s="208" customFormat="1" ht="15" customHeight="1" x14ac:dyDescent="0.2">
      <c r="A152" s="395"/>
      <c r="B152" s="395"/>
      <c r="C152" s="395"/>
      <c r="D152" s="395"/>
      <c r="E152" s="395"/>
      <c r="F152" s="450"/>
      <c r="G152" s="450"/>
      <c r="H152" s="450"/>
      <c r="I152" s="395"/>
      <c r="J152" s="395"/>
      <c r="K152" s="444"/>
      <c r="L152" s="395"/>
      <c r="M152" s="395"/>
    </row>
    <row r="153" spans="1:13" s="208" customFormat="1" x14ac:dyDescent="0.2">
      <c r="A153" s="395"/>
      <c r="B153" s="395"/>
      <c r="C153" s="395"/>
      <c r="D153" s="395"/>
      <c r="E153" s="395"/>
      <c r="F153" s="450"/>
      <c r="G153" s="450"/>
      <c r="H153" s="450"/>
      <c r="I153" s="395"/>
      <c r="J153" s="395"/>
      <c r="K153" s="444"/>
      <c r="L153" s="395"/>
      <c r="M153" s="395"/>
    </row>
    <row r="154" spans="1:13" s="207" customFormat="1" x14ac:dyDescent="0.2">
      <c r="A154" s="395"/>
      <c r="B154" s="395"/>
      <c r="C154" s="395"/>
      <c r="D154" s="395"/>
      <c r="E154" s="395"/>
      <c r="F154" s="450"/>
      <c r="G154" s="450"/>
      <c r="H154" s="450"/>
      <c r="I154" s="395"/>
      <c r="J154" s="395"/>
      <c r="K154" s="444"/>
      <c r="L154" s="395"/>
      <c r="M154" s="395"/>
    </row>
    <row r="155" spans="1:13" s="207" customFormat="1" x14ac:dyDescent="0.2">
      <c r="A155" s="395"/>
      <c r="B155" s="395"/>
      <c r="C155" s="395"/>
      <c r="D155" s="395"/>
      <c r="E155" s="395"/>
      <c r="F155" s="450"/>
      <c r="G155" s="450"/>
      <c r="H155" s="450"/>
      <c r="I155" s="395"/>
      <c r="J155" s="395"/>
      <c r="K155" s="444"/>
      <c r="L155" s="395"/>
      <c r="M155" s="395"/>
    </row>
    <row r="156" spans="1:13" s="207" customFormat="1" x14ac:dyDescent="0.2">
      <c r="A156" s="395"/>
      <c r="B156" s="395"/>
      <c r="C156" s="395"/>
      <c r="D156" s="395"/>
      <c r="E156" s="395"/>
      <c r="F156" s="450"/>
      <c r="G156" s="450"/>
      <c r="H156" s="450"/>
      <c r="I156" s="395"/>
      <c r="J156" s="395"/>
      <c r="K156" s="444"/>
      <c r="L156" s="395"/>
      <c r="M156" s="395"/>
    </row>
    <row r="157" spans="1:13" s="207" customFormat="1" x14ac:dyDescent="0.2">
      <c r="A157" s="395"/>
      <c r="B157" s="395"/>
      <c r="C157" s="395"/>
      <c r="D157" s="395"/>
      <c r="E157" s="395"/>
      <c r="F157" s="450"/>
      <c r="G157" s="450"/>
      <c r="H157" s="450"/>
      <c r="I157" s="395"/>
      <c r="J157" s="395"/>
      <c r="K157" s="444"/>
      <c r="L157" s="395"/>
      <c r="M157" s="395"/>
    </row>
    <row r="158" spans="1:13" s="207" customFormat="1" x14ac:dyDescent="0.2">
      <c r="A158" s="395"/>
      <c r="B158" s="395"/>
      <c r="C158" s="395"/>
      <c r="D158" s="395"/>
      <c r="E158" s="395"/>
      <c r="F158" s="450"/>
      <c r="G158" s="450"/>
      <c r="H158" s="450"/>
      <c r="I158" s="395"/>
      <c r="J158" s="395"/>
      <c r="K158" s="444"/>
      <c r="L158" s="395"/>
      <c r="M158" s="395"/>
    </row>
    <row r="159" spans="1:13" s="207" customFormat="1" x14ac:dyDescent="0.2">
      <c r="A159" s="395"/>
      <c r="B159" s="395"/>
      <c r="C159" s="395"/>
      <c r="D159" s="395"/>
      <c r="E159" s="395"/>
      <c r="F159" s="450"/>
      <c r="G159" s="450"/>
      <c r="H159" s="450"/>
      <c r="I159" s="395"/>
      <c r="J159" s="395"/>
      <c r="K159" s="444"/>
      <c r="L159" s="395"/>
      <c r="M159" s="395"/>
    </row>
  </sheetData>
  <mergeCells count="13">
    <mergeCell ref="C145:E145"/>
    <mergeCell ref="E6:H6"/>
    <mergeCell ref="I6:L6"/>
    <mergeCell ref="A134:M134"/>
    <mergeCell ref="A141:B141"/>
    <mergeCell ref="C143:E143"/>
    <mergeCell ref="H143:H144"/>
    <mergeCell ref="B140:M140"/>
    <mergeCell ref="B138:M138"/>
    <mergeCell ref="B137:M137"/>
    <mergeCell ref="B136:M136"/>
    <mergeCell ref="B135:M135"/>
    <mergeCell ref="B139:M139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133" xr:uid="{00000000-0002-0000-0000-000000000000}">
      <formula1>11</formula1>
    </dataValidation>
    <dataValidation allowBlank="1" showInputMessage="1" showErrorMessage="1" error="თვე/დღე/წელი" prompt="თვე/დღე/წელი" sqref="B9:B133" xr:uid="{00000000-0002-0000-0000-000001000000}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33" xr:uid="{00000000-0002-0000-0000-000002000000}">
      <formula1>"ფულადი შემოწირულობა, არაფულადი შემოწირულობა, საწევრო"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paperSize="9" scale="6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9"/>
  <sheetViews>
    <sheetView showGridLines="0" view="pageBreakPreview" zoomScale="80" zoomScaleSheetLayoutView="80" workbookViewId="0">
      <selection activeCell="C24" sqref="C24"/>
    </sheetView>
  </sheetViews>
  <sheetFormatPr defaultColWidth="9.140625" defaultRowHeight="15" x14ac:dyDescent="0.3"/>
  <cols>
    <col min="1" max="1" width="15.7109375" style="20" customWidth="1"/>
    <col min="2" max="2" width="74.140625" style="20" customWidth="1"/>
    <col min="3" max="3" width="14.85546875" style="20" customWidth="1"/>
    <col min="4" max="4" width="13.28515625" style="20" customWidth="1"/>
    <col min="5" max="5" width="0.7109375" style="20" customWidth="1"/>
    <col min="6" max="16384" width="9.140625" style="20"/>
  </cols>
  <sheetData>
    <row r="1" spans="1:12" x14ac:dyDescent="0.3">
      <c r="A1" s="71" t="s">
        <v>281</v>
      </c>
      <c r="B1" s="107"/>
      <c r="C1" s="489" t="s">
        <v>94</v>
      </c>
      <c r="D1" s="489"/>
      <c r="E1" s="137"/>
    </row>
    <row r="2" spans="1:12" x14ac:dyDescent="0.3">
      <c r="A2" s="72" t="s">
        <v>124</v>
      </c>
      <c r="B2" s="107"/>
      <c r="C2" s="487" t="str">
        <f>'ფორმა N1'!M2</f>
        <v>01/01/2023-31/12/2023</v>
      </c>
      <c r="D2" s="488"/>
      <c r="E2" s="137"/>
    </row>
    <row r="3" spans="1:12" x14ac:dyDescent="0.3">
      <c r="A3" s="72"/>
      <c r="B3" s="107"/>
      <c r="C3" s="267"/>
      <c r="D3" s="267"/>
      <c r="E3" s="137"/>
    </row>
    <row r="4" spans="1:12" s="2" customFormat="1" x14ac:dyDescent="0.3">
      <c r="A4" s="73" t="s">
        <v>254</v>
      </c>
      <c r="B4" s="73"/>
      <c r="C4" s="72"/>
      <c r="D4" s="72"/>
      <c r="E4" s="103"/>
      <c r="L4" s="20"/>
    </row>
    <row r="5" spans="1:12" s="2" customFormat="1" x14ac:dyDescent="0.3">
      <c r="A5" s="112" t="str">
        <f>'ფორმა N1'!D4</f>
        <v>მპგ "ერთიანი ნაციონალური მოძრაობა"</v>
      </c>
      <c r="B5" s="105"/>
      <c r="C5" s="57"/>
      <c r="D5" s="57"/>
      <c r="E5" s="103"/>
    </row>
    <row r="6" spans="1:12" s="2" customFormat="1" x14ac:dyDescent="0.3">
      <c r="A6" s="73"/>
      <c r="B6" s="73"/>
      <c r="C6" s="72"/>
      <c r="D6" s="72"/>
      <c r="E6" s="103"/>
    </row>
    <row r="7" spans="1:12" s="6" customFormat="1" x14ac:dyDescent="0.3">
      <c r="A7" s="262"/>
      <c r="B7" s="262"/>
      <c r="C7" s="74"/>
      <c r="D7" s="74"/>
      <c r="E7" s="138"/>
    </row>
    <row r="8" spans="1:12" s="6" customFormat="1" ht="30" x14ac:dyDescent="0.3">
      <c r="A8" s="101" t="s">
        <v>64</v>
      </c>
      <c r="B8" s="75" t="s">
        <v>11</v>
      </c>
      <c r="C8" s="75" t="s">
        <v>10</v>
      </c>
      <c r="D8" s="75" t="s">
        <v>9</v>
      </c>
      <c r="E8" s="138"/>
    </row>
    <row r="9" spans="1:12" s="9" customFormat="1" ht="18" x14ac:dyDescent="0.2">
      <c r="A9" s="13">
        <v>1</v>
      </c>
      <c r="B9" s="13" t="s">
        <v>57</v>
      </c>
      <c r="C9" s="78">
        <f>SUM(C10,C14,C54,C57,C58,C59,C76)</f>
        <v>0</v>
      </c>
      <c r="D9" s="78">
        <f>SUM(D10,D14,D54,D57,D58,D59,D65,D72,D73)</f>
        <v>0</v>
      </c>
      <c r="E9" s="139"/>
    </row>
    <row r="10" spans="1:12" s="9" customFormat="1" ht="18" x14ac:dyDescent="0.2">
      <c r="A10" s="14">
        <v>1.1000000000000001</v>
      </c>
      <c r="B10" s="14" t="s">
        <v>58</v>
      </c>
      <c r="C10" s="80">
        <f>SUM(C11:C13)</f>
        <v>0</v>
      </c>
      <c r="D10" s="80">
        <f>SUM(D11:D13)</f>
        <v>0</v>
      </c>
      <c r="E10" s="139"/>
    </row>
    <row r="11" spans="1:12" s="9" customFormat="1" ht="16.5" customHeight="1" x14ac:dyDescent="0.2">
      <c r="A11" s="16" t="s">
        <v>30</v>
      </c>
      <c r="B11" s="16" t="s">
        <v>59</v>
      </c>
      <c r="C11" s="31"/>
      <c r="D11" s="32"/>
      <c r="E11" s="139"/>
    </row>
    <row r="12" spans="1:12" ht="16.5" customHeight="1" x14ac:dyDescent="0.3">
      <c r="A12" s="16" t="s">
        <v>31</v>
      </c>
      <c r="B12" s="16" t="s">
        <v>0</v>
      </c>
      <c r="C12" s="31"/>
      <c r="D12" s="32"/>
      <c r="E12" s="137"/>
    </row>
    <row r="13" spans="1:12" s="3" customFormat="1" x14ac:dyDescent="0.2">
      <c r="A13" s="362" t="s">
        <v>71</v>
      </c>
      <c r="B13" s="84" t="s">
        <v>487</v>
      </c>
      <c r="C13" s="4"/>
      <c r="D13" s="4"/>
      <c r="E13" s="91"/>
    </row>
    <row r="14" spans="1:12" x14ac:dyDescent="0.3">
      <c r="A14" s="14">
        <v>1.2</v>
      </c>
      <c r="B14" s="14" t="s">
        <v>60</v>
      </c>
      <c r="C14" s="80">
        <f>SUM(C15,C18,C30:C33,C36,C37,C44,C45,C46,C47,C48,C52,C53)</f>
        <v>0</v>
      </c>
      <c r="D14" s="80">
        <f>SUM(D15,D18,D30:D33,D36,D37,D44,D45,D46,D47,D48,D52,D53)</f>
        <v>0</v>
      </c>
      <c r="E14" s="137"/>
    </row>
    <row r="15" spans="1:12" x14ac:dyDescent="0.3">
      <c r="A15" s="16" t="s">
        <v>32</v>
      </c>
      <c r="B15" s="16" t="s">
        <v>1</v>
      </c>
      <c r="C15" s="79">
        <f>SUM(C16:C17)</f>
        <v>0</v>
      </c>
      <c r="D15" s="79">
        <f>SUM(D16:D17)</f>
        <v>0</v>
      </c>
      <c r="E15" s="137"/>
    </row>
    <row r="16" spans="1:12" ht="17.25" customHeight="1" x14ac:dyDescent="0.3">
      <c r="A16" s="17" t="s">
        <v>84</v>
      </c>
      <c r="B16" s="17" t="s">
        <v>61</v>
      </c>
      <c r="C16" s="33"/>
      <c r="D16" s="34"/>
      <c r="E16" s="137"/>
    </row>
    <row r="17" spans="1:5" ht="17.25" customHeight="1" x14ac:dyDescent="0.3">
      <c r="A17" s="17" t="s">
        <v>85</v>
      </c>
      <c r="B17" s="17" t="s">
        <v>62</v>
      </c>
      <c r="C17" s="33"/>
      <c r="D17" s="34"/>
      <c r="E17" s="137"/>
    </row>
    <row r="18" spans="1:5" x14ac:dyDescent="0.3">
      <c r="A18" s="16" t="s">
        <v>33</v>
      </c>
      <c r="B18" s="16" t="s">
        <v>2</v>
      </c>
      <c r="C18" s="79">
        <f>SUM(C19:C24,C29)</f>
        <v>0</v>
      </c>
      <c r="D18" s="79">
        <f>SUM(D19:D24,D29)</f>
        <v>0</v>
      </c>
      <c r="E18" s="137"/>
    </row>
    <row r="19" spans="1:5" ht="30" x14ac:dyDescent="0.3">
      <c r="A19" s="17" t="s">
        <v>12</v>
      </c>
      <c r="B19" s="17" t="s">
        <v>231</v>
      </c>
      <c r="C19" s="35"/>
      <c r="D19" s="36"/>
      <c r="E19" s="137"/>
    </row>
    <row r="20" spans="1:5" x14ac:dyDescent="0.3">
      <c r="A20" s="17" t="s">
        <v>13</v>
      </c>
      <c r="B20" s="17" t="s">
        <v>14</v>
      </c>
      <c r="C20" s="35"/>
      <c r="D20" s="37"/>
      <c r="E20" s="137"/>
    </row>
    <row r="21" spans="1:5" ht="30" x14ac:dyDescent="0.3">
      <c r="A21" s="17" t="s">
        <v>261</v>
      </c>
      <c r="B21" s="17" t="s">
        <v>22</v>
      </c>
      <c r="C21" s="35"/>
      <c r="D21" s="38"/>
      <c r="E21" s="137"/>
    </row>
    <row r="22" spans="1:5" x14ac:dyDescent="0.3">
      <c r="A22" s="17" t="s">
        <v>262</v>
      </c>
      <c r="B22" s="17" t="s">
        <v>15</v>
      </c>
      <c r="C22" s="35"/>
      <c r="D22" s="38"/>
      <c r="E22" s="137"/>
    </row>
    <row r="23" spans="1:5" x14ac:dyDescent="0.3">
      <c r="A23" s="17" t="s">
        <v>263</v>
      </c>
      <c r="B23" s="17" t="s">
        <v>16</v>
      </c>
      <c r="C23" s="35"/>
      <c r="D23" s="38"/>
      <c r="E23" s="137"/>
    </row>
    <row r="24" spans="1:5" x14ac:dyDescent="0.3">
      <c r="A24" s="17" t="s">
        <v>264</v>
      </c>
      <c r="B24" s="17" t="s">
        <v>17</v>
      </c>
      <c r="C24" s="110">
        <f>SUM(C25:C28)</f>
        <v>0</v>
      </c>
      <c r="D24" s="110">
        <f>SUM(D25:D28)</f>
        <v>0</v>
      </c>
      <c r="E24" s="137"/>
    </row>
    <row r="25" spans="1:5" ht="16.5" customHeight="1" x14ac:dyDescent="0.3">
      <c r="A25" s="18" t="s">
        <v>265</v>
      </c>
      <c r="B25" s="18" t="s">
        <v>18</v>
      </c>
      <c r="C25" s="35"/>
      <c r="D25" s="38"/>
      <c r="E25" s="137"/>
    </row>
    <row r="26" spans="1:5" ht="16.5" customHeight="1" x14ac:dyDescent="0.3">
      <c r="A26" s="18" t="s">
        <v>266</v>
      </c>
      <c r="B26" s="18" t="s">
        <v>19</v>
      </c>
      <c r="C26" s="35"/>
      <c r="D26" s="38"/>
      <c r="E26" s="137"/>
    </row>
    <row r="27" spans="1:5" ht="16.5" customHeight="1" x14ac:dyDescent="0.3">
      <c r="A27" s="18" t="s">
        <v>267</v>
      </c>
      <c r="B27" s="18" t="s">
        <v>20</v>
      </c>
      <c r="C27" s="35"/>
      <c r="D27" s="38"/>
      <c r="E27" s="137"/>
    </row>
    <row r="28" spans="1:5" ht="16.5" customHeight="1" x14ac:dyDescent="0.3">
      <c r="A28" s="18" t="s">
        <v>268</v>
      </c>
      <c r="B28" s="18" t="s">
        <v>23</v>
      </c>
      <c r="C28" s="35"/>
      <c r="D28" s="39"/>
      <c r="E28" s="137"/>
    </row>
    <row r="29" spans="1:5" x14ac:dyDescent="0.3">
      <c r="A29" s="17" t="s">
        <v>269</v>
      </c>
      <c r="B29" s="17" t="s">
        <v>21</v>
      </c>
      <c r="C29" s="35"/>
      <c r="D29" s="39"/>
      <c r="E29" s="137"/>
    </row>
    <row r="30" spans="1:5" x14ac:dyDescent="0.3">
      <c r="A30" s="16" t="s">
        <v>34</v>
      </c>
      <c r="B30" s="16" t="s">
        <v>3</v>
      </c>
      <c r="C30" s="31"/>
      <c r="D30" s="32"/>
      <c r="E30" s="137"/>
    </row>
    <row r="31" spans="1:5" x14ac:dyDescent="0.3">
      <c r="A31" s="16" t="s">
        <v>35</v>
      </c>
      <c r="B31" s="16" t="s">
        <v>4</v>
      </c>
      <c r="C31" s="31"/>
      <c r="D31" s="32"/>
      <c r="E31" s="137"/>
    </row>
    <row r="32" spans="1:5" x14ac:dyDescent="0.3">
      <c r="A32" s="16" t="s">
        <v>36</v>
      </c>
      <c r="B32" s="16" t="s">
        <v>5</v>
      </c>
      <c r="C32" s="31"/>
      <c r="D32" s="32"/>
      <c r="E32" s="137"/>
    </row>
    <row r="33" spans="1:5" x14ac:dyDescent="0.3">
      <c r="A33" s="16" t="s">
        <v>37</v>
      </c>
      <c r="B33" s="16" t="s">
        <v>63</v>
      </c>
      <c r="C33" s="79">
        <f>SUM(C34:C35)</f>
        <v>0</v>
      </c>
      <c r="D33" s="79">
        <f>SUM(D34:D35)</f>
        <v>0</v>
      </c>
      <c r="E33" s="137"/>
    </row>
    <row r="34" spans="1:5" x14ac:dyDescent="0.3">
      <c r="A34" s="17" t="s">
        <v>270</v>
      </c>
      <c r="B34" s="17" t="s">
        <v>56</v>
      </c>
      <c r="C34" s="31"/>
      <c r="D34" s="32"/>
      <c r="E34" s="137"/>
    </row>
    <row r="35" spans="1:5" x14ac:dyDescent="0.3">
      <c r="A35" s="17" t="s">
        <v>271</v>
      </c>
      <c r="B35" s="17" t="s">
        <v>55</v>
      </c>
      <c r="C35" s="31"/>
      <c r="D35" s="32"/>
      <c r="E35" s="137"/>
    </row>
    <row r="36" spans="1:5" x14ac:dyDescent="0.3">
      <c r="A36" s="16" t="s">
        <v>38</v>
      </c>
      <c r="B36" s="16" t="s">
        <v>49</v>
      </c>
      <c r="C36" s="31"/>
      <c r="D36" s="32"/>
      <c r="E36" s="137"/>
    </row>
    <row r="37" spans="1:5" x14ac:dyDescent="0.3">
      <c r="A37" s="16" t="s">
        <v>39</v>
      </c>
      <c r="B37" s="16" t="s">
        <v>319</v>
      </c>
      <c r="C37" s="79">
        <f>SUM(C38:C43)</f>
        <v>0</v>
      </c>
      <c r="D37" s="79">
        <f>SUM(D38:D43)</f>
        <v>0</v>
      </c>
      <c r="E37" s="137"/>
    </row>
    <row r="38" spans="1:5" x14ac:dyDescent="0.3">
      <c r="A38" s="17" t="s">
        <v>316</v>
      </c>
      <c r="B38" s="17" t="s">
        <v>320</v>
      </c>
      <c r="C38" s="31"/>
      <c r="D38" s="31"/>
      <c r="E38" s="137"/>
    </row>
    <row r="39" spans="1:5" x14ac:dyDescent="0.3">
      <c r="A39" s="17" t="s">
        <v>317</v>
      </c>
      <c r="B39" s="17" t="s">
        <v>321</v>
      </c>
      <c r="C39" s="31"/>
      <c r="D39" s="31"/>
      <c r="E39" s="137"/>
    </row>
    <row r="40" spans="1:5" x14ac:dyDescent="0.3">
      <c r="A40" s="17" t="s">
        <v>318</v>
      </c>
      <c r="B40" s="17" t="s">
        <v>324</v>
      </c>
      <c r="C40" s="31"/>
      <c r="D40" s="32"/>
      <c r="E40" s="137"/>
    </row>
    <row r="41" spans="1:5" x14ac:dyDescent="0.3">
      <c r="A41" s="17" t="s">
        <v>323</v>
      </c>
      <c r="B41" s="17" t="s">
        <v>325</v>
      </c>
      <c r="C41" s="31"/>
      <c r="D41" s="32"/>
      <c r="E41" s="137"/>
    </row>
    <row r="42" spans="1:5" x14ac:dyDescent="0.3">
      <c r="A42" s="17" t="s">
        <v>326</v>
      </c>
      <c r="B42" s="17" t="s">
        <v>401</v>
      </c>
      <c r="C42" s="31"/>
      <c r="D42" s="32"/>
      <c r="E42" s="137"/>
    </row>
    <row r="43" spans="1:5" x14ac:dyDescent="0.3">
      <c r="A43" s="17" t="s">
        <v>402</v>
      </c>
      <c r="B43" s="17" t="s">
        <v>322</v>
      </c>
      <c r="C43" s="31"/>
      <c r="D43" s="32"/>
      <c r="E43" s="137"/>
    </row>
    <row r="44" spans="1:5" ht="30" x14ac:dyDescent="0.3">
      <c r="A44" s="16" t="s">
        <v>40</v>
      </c>
      <c r="B44" s="16" t="s">
        <v>28</v>
      </c>
      <c r="C44" s="31"/>
      <c r="D44" s="32"/>
      <c r="E44" s="137"/>
    </row>
    <row r="45" spans="1:5" x14ac:dyDescent="0.3">
      <c r="A45" s="16" t="s">
        <v>41</v>
      </c>
      <c r="B45" s="16" t="s">
        <v>24</v>
      </c>
      <c r="C45" s="31"/>
      <c r="D45" s="32"/>
      <c r="E45" s="137"/>
    </row>
    <row r="46" spans="1:5" x14ac:dyDescent="0.3">
      <c r="A46" s="16" t="s">
        <v>42</v>
      </c>
      <c r="B46" s="16" t="s">
        <v>25</v>
      </c>
      <c r="C46" s="31"/>
      <c r="D46" s="32"/>
      <c r="E46" s="137"/>
    </row>
    <row r="47" spans="1:5" x14ac:dyDescent="0.3">
      <c r="A47" s="16" t="s">
        <v>43</v>
      </c>
      <c r="B47" s="16" t="s">
        <v>26</v>
      </c>
      <c r="C47" s="31"/>
      <c r="D47" s="32"/>
      <c r="E47" s="137"/>
    </row>
    <row r="48" spans="1:5" x14ac:dyDescent="0.3">
      <c r="A48" s="16" t="s">
        <v>44</v>
      </c>
      <c r="B48" s="16" t="s">
        <v>276</v>
      </c>
      <c r="C48" s="79">
        <f>SUM(C49:C51)</f>
        <v>0</v>
      </c>
      <c r="D48" s="79">
        <f>SUM(D49:D51)</f>
        <v>0</v>
      </c>
      <c r="E48" s="137"/>
    </row>
    <row r="49" spans="1:5" x14ac:dyDescent="0.3">
      <c r="A49" s="93" t="s">
        <v>331</v>
      </c>
      <c r="B49" s="93" t="s">
        <v>334</v>
      </c>
      <c r="C49" s="31"/>
      <c r="D49" s="32"/>
      <c r="E49" s="137"/>
    </row>
    <row r="50" spans="1:5" x14ac:dyDescent="0.3">
      <c r="A50" s="93" t="s">
        <v>332</v>
      </c>
      <c r="B50" s="93" t="s">
        <v>333</v>
      </c>
      <c r="C50" s="31"/>
      <c r="D50" s="32"/>
      <c r="E50" s="137"/>
    </row>
    <row r="51" spans="1:5" x14ac:dyDescent="0.3">
      <c r="A51" s="93" t="s">
        <v>335</v>
      </c>
      <c r="B51" s="93" t="s">
        <v>336</v>
      </c>
      <c r="C51" s="31"/>
      <c r="D51" s="32"/>
      <c r="E51" s="137"/>
    </row>
    <row r="52" spans="1:5" ht="26.25" customHeight="1" x14ac:dyDescent="0.3">
      <c r="A52" s="16" t="s">
        <v>45</v>
      </c>
      <c r="B52" s="16" t="s">
        <v>29</v>
      </c>
      <c r="C52" s="31"/>
      <c r="D52" s="32"/>
      <c r="E52" s="137"/>
    </row>
    <row r="53" spans="1:5" x14ac:dyDescent="0.3">
      <c r="A53" s="16" t="s">
        <v>46</v>
      </c>
      <c r="B53" s="16" t="s">
        <v>6</v>
      </c>
      <c r="C53" s="31"/>
      <c r="D53" s="32"/>
      <c r="E53" s="137"/>
    </row>
    <row r="54" spans="1:5" ht="30" x14ac:dyDescent="0.3">
      <c r="A54" s="14">
        <v>1.3</v>
      </c>
      <c r="B54" s="83" t="s">
        <v>360</v>
      </c>
      <c r="C54" s="80">
        <f>SUM(C55:C56)</f>
        <v>0</v>
      </c>
      <c r="D54" s="80">
        <f>SUM(D55:D56)</f>
        <v>0</v>
      </c>
      <c r="E54" s="137"/>
    </row>
    <row r="55" spans="1:5" ht="30" x14ac:dyDescent="0.3">
      <c r="A55" s="16" t="s">
        <v>50</v>
      </c>
      <c r="B55" s="16" t="s">
        <v>48</v>
      </c>
      <c r="C55" s="31"/>
      <c r="D55" s="32"/>
      <c r="E55" s="137"/>
    </row>
    <row r="56" spans="1:5" x14ac:dyDescent="0.3">
      <c r="A56" s="16" t="s">
        <v>51</v>
      </c>
      <c r="B56" s="16" t="s">
        <v>47</v>
      </c>
      <c r="C56" s="31"/>
      <c r="D56" s="32"/>
      <c r="E56" s="137"/>
    </row>
    <row r="57" spans="1:5" x14ac:dyDescent="0.3">
      <c r="A57" s="14">
        <v>1.4</v>
      </c>
      <c r="B57" s="14" t="s">
        <v>362</v>
      </c>
      <c r="C57" s="31"/>
      <c r="D57" s="32"/>
      <c r="E57" s="137"/>
    </row>
    <row r="58" spans="1:5" x14ac:dyDescent="0.3">
      <c r="A58" s="14">
        <v>1.5</v>
      </c>
      <c r="B58" s="14" t="s">
        <v>7</v>
      </c>
      <c r="C58" s="35"/>
      <c r="D58" s="38"/>
      <c r="E58" s="137"/>
    </row>
    <row r="59" spans="1:5" x14ac:dyDescent="0.3">
      <c r="A59" s="14">
        <v>1.6</v>
      </c>
      <c r="B59" s="43" t="s">
        <v>8</v>
      </c>
      <c r="C59" s="80">
        <f>SUM(C60:C64)</f>
        <v>0</v>
      </c>
      <c r="D59" s="80">
        <f>SUM(D60:D64)</f>
        <v>0</v>
      </c>
      <c r="E59" s="137"/>
    </row>
    <row r="60" spans="1:5" x14ac:dyDescent="0.3">
      <c r="A60" s="16" t="s">
        <v>277</v>
      </c>
      <c r="B60" s="44" t="s">
        <v>52</v>
      </c>
      <c r="C60" s="35"/>
      <c r="D60" s="38"/>
      <c r="E60" s="137"/>
    </row>
    <row r="61" spans="1:5" ht="30" x14ac:dyDescent="0.3">
      <c r="A61" s="16" t="s">
        <v>278</v>
      </c>
      <c r="B61" s="44" t="s">
        <v>54</v>
      </c>
      <c r="C61" s="35"/>
      <c r="D61" s="38"/>
      <c r="E61" s="137"/>
    </row>
    <row r="62" spans="1:5" x14ac:dyDescent="0.3">
      <c r="A62" s="16" t="s">
        <v>279</v>
      </c>
      <c r="B62" s="44" t="s">
        <v>53</v>
      </c>
      <c r="C62" s="38"/>
      <c r="D62" s="38"/>
      <c r="E62" s="137"/>
    </row>
    <row r="63" spans="1:5" x14ac:dyDescent="0.3">
      <c r="A63" s="16" t="s">
        <v>280</v>
      </c>
      <c r="B63" s="44" t="s">
        <v>27</v>
      </c>
      <c r="C63" s="35"/>
      <c r="D63" s="38"/>
      <c r="E63" s="137"/>
    </row>
    <row r="64" spans="1:5" x14ac:dyDescent="0.3">
      <c r="A64" s="16" t="s">
        <v>306</v>
      </c>
      <c r="B64" s="164" t="s">
        <v>307</v>
      </c>
      <c r="C64" s="35"/>
      <c r="D64" s="165"/>
      <c r="E64" s="137"/>
    </row>
    <row r="65" spans="1:5" x14ac:dyDescent="0.3">
      <c r="A65" s="13">
        <v>2</v>
      </c>
      <c r="B65" s="45" t="s">
        <v>92</v>
      </c>
      <c r="C65" s="201"/>
      <c r="D65" s="111">
        <f>SUM(D66:D71)</f>
        <v>0</v>
      </c>
      <c r="E65" s="137"/>
    </row>
    <row r="66" spans="1:5" x14ac:dyDescent="0.3">
      <c r="A66" s="15">
        <v>2.1</v>
      </c>
      <c r="B66" s="46" t="s">
        <v>86</v>
      </c>
      <c r="C66" s="201"/>
      <c r="D66" s="40"/>
      <c r="E66" s="137"/>
    </row>
    <row r="67" spans="1:5" x14ac:dyDescent="0.3">
      <c r="A67" s="15">
        <v>2.2000000000000002</v>
      </c>
      <c r="B67" s="46" t="s">
        <v>90</v>
      </c>
      <c r="C67" s="203"/>
      <c r="D67" s="41"/>
      <c r="E67" s="137"/>
    </row>
    <row r="68" spans="1:5" x14ac:dyDescent="0.3">
      <c r="A68" s="15">
        <v>2.2999999999999998</v>
      </c>
      <c r="B68" s="46" t="s">
        <v>89</v>
      </c>
      <c r="C68" s="203"/>
      <c r="D68" s="41"/>
      <c r="E68" s="137"/>
    </row>
    <row r="69" spans="1:5" x14ac:dyDescent="0.3">
      <c r="A69" s="15">
        <v>2.4</v>
      </c>
      <c r="B69" s="46" t="s">
        <v>91</v>
      </c>
      <c r="C69" s="203"/>
      <c r="D69" s="41"/>
      <c r="E69" s="137"/>
    </row>
    <row r="70" spans="1:5" x14ac:dyDescent="0.3">
      <c r="A70" s="15">
        <v>2.5</v>
      </c>
      <c r="B70" s="46" t="s">
        <v>87</v>
      </c>
      <c r="C70" s="203"/>
      <c r="D70" s="41"/>
      <c r="E70" s="137"/>
    </row>
    <row r="71" spans="1:5" x14ac:dyDescent="0.3">
      <c r="A71" s="15">
        <v>2.6</v>
      </c>
      <c r="B71" s="46" t="s">
        <v>88</v>
      </c>
      <c r="C71" s="203"/>
      <c r="D71" s="41"/>
      <c r="E71" s="137"/>
    </row>
    <row r="72" spans="1:5" s="2" customFormat="1" x14ac:dyDescent="0.3">
      <c r="A72" s="13">
        <v>3</v>
      </c>
      <c r="B72" s="199" t="s">
        <v>381</v>
      </c>
      <c r="C72" s="202"/>
      <c r="D72" s="200"/>
      <c r="E72" s="100"/>
    </row>
    <row r="73" spans="1:5" s="2" customFormat="1" x14ac:dyDescent="0.3">
      <c r="A73" s="13">
        <v>4</v>
      </c>
      <c r="B73" s="13" t="s">
        <v>233</v>
      </c>
      <c r="C73" s="202">
        <f>SUM(C74:C75)</f>
        <v>0</v>
      </c>
      <c r="D73" s="81">
        <f>SUM(D74:D75)</f>
        <v>0</v>
      </c>
      <c r="E73" s="100"/>
    </row>
    <row r="74" spans="1:5" s="2" customFormat="1" x14ac:dyDescent="0.3">
      <c r="A74" s="15">
        <v>4.0999999999999996</v>
      </c>
      <c r="B74" s="15" t="s">
        <v>234</v>
      </c>
      <c r="C74" s="8"/>
      <c r="D74" s="8"/>
      <c r="E74" s="100"/>
    </row>
    <row r="75" spans="1:5" s="2" customFormat="1" x14ac:dyDescent="0.3">
      <c r="A75" s="15">
        <v>4.2</v>
      </c>
      <c r="B75" s="15" t="s">
        <v>235</v>
      </c>
      <c r="C75" s="8"/>
      <c r="D75" s="8"/>
      <c r="E75" s="100"/>
    </row>
    <row r="76" spans="1:5" s="2" customFormat="1" x14ac:dyDescent="0.3">
      <c r="A76" s="13">
        <v>5</v>
      </c>
      <c r="B76" s="197" t="s">
        <v>259</v>
      </c>
      <c r="C76" s="8"/>
      <c r="D76" s="81"/>
      <c r="E76" s="100"/>
    </row>
    <row r="77" spans="1:5" s="2" customFormat="1" x14ac:dyDescent="0.3">
      <c r="A77" s="215"/>
      <c r="B77" s="215"/>
      <c r="C77" s="12"/>
      <c r="D77" s="12"/>
      <c r="E77" s="100"/>
    </row>
    <row r="78" spans="1:5" s="2" customFormat="1" ht="29.25" customHeight="1" x14ac:dyDescent="0.3">
      <c r="A78" s="520" t="s">
        <v>465</v>
      </c>
      <c r="B78" s="520"/>
      <c r="C78" s="520"/>
      <c r="D78" s="520"/>
      <c r="E78" s="100"/>
    </row>
    <row r="79" spans="1:5" s="2" customFormat="1" x14ac:dyDescent="0.3">
      <c r="A79" s="215"/>
      <c r="B79" s="215"/>
      <c r="C79" s="12"/>
      <c r="D79" s="12"/>
      <c r="E79" s="100"/>
    </row>
    <row r="80" spans="1:5" s="314" customFormat="1" ht="12.75" x14ac:dyDescent="0.2"/>
    <row r="81" spans="1:9" s="2" customFormat="1" x14ac:dyDescent="0.3">
      <c r="A81" s="66" t="s">
        <v>93</v>
      </c>
      <c r="E81" s="265"/>
    </row>
    <row r="82" spans="1:9" s="2" customFormat="1" x14ac:dyDescent="0.3">
      <c r="E82" s="271"/>
      <c r="F82" s="271"/>
      <c r="G82" s="271"/>
      <c r="H82" s="271"/>
      <c r="I82" s="271"/>
    </row>
    <row r="83" spans="1:9" s="2" customFormat="1" x14ac:dyDescent="0.3">
      <c r="D83" s="12"/>
      <c r="E83" s="271"/>
      <c r="F83" s="271"/>
      <c r="G83" s="271"/>
      <c r="H83" s="271"/>
      <c r="I83" s="271"/>
    </row>
    <row r="84" spans="1:9" s="2" customFormat="1" x14ac:dyDescent="0.3">
      <c r="A84" s="271"/>
      <c r="B84" s="42" t="s">
        <v>403</v>
      </c>
      <c r="D84" s="12"/>
      <c r="E84" s="271"/>
      <c r="F84" s="271"/>
      <c r="G84" s="271"/>
      <c r="H84" s="271"/>
      <c r="I84" s="271"/>
    </row>
    <row r="85" spans="1:9" s="2" customFormat="1" x14ac:dyDescent="0.3">
      <c r="A85" s="271"/>
      <c r="B85" s="521" t="s">
        <v>404</v>
      </c>
      <c r="C85" s="521"/>
      <c r="D85" s="521"/>
      <c r="E85" s="271"/>
      <c r="F85" s="271"/>
      <c r="G85" s="271"/>
      <c r="H85" s="271"/>
      <c r="I85" s="271"/>
    </row>
    <row r="86" spans="1:9" s="271" customFormat="1" ht="12.75" x14ac:dyDescent="0.2">
      <c r="B86" s="62" t="s">
        <v>405</v>
      </c>
    </row>
    <row r="87" spans="1:9" s="2" customFormat="1" x14ac:dyDescent="0.3">
      <c r="A87" s="11"/>
      <c r="B87" s="521" t="s">
        <v>406</v>
      </c>
      <c r="C87" s="521"/>
      <c r="D87" s="521"/>
    </row>
    <row r="88" spans="1:9" s="314" customFormat="1" ht="12.75" x14ac:dyDescent="0.2"/>
    <row r="89" spans="1:9" s="314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3"/>
  <sheetViews>
    <sheetView showGridLines="0" view="pageBreakPreview" zoomScale="80" zoomScaleNormal="100" zoomScaleSheetLayoutView="80" workbookViewId="0">
      <selection activeCell="C3" sqref="C3"/>
    </sheetView>
  </sheetViews>
  <sheetFormatPr defaultColWidth="9.140625"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1" t="s">
        <v>303</v>
      </c>
      <c r="B1" s="73"/>
      <c r="C1" s="489" t="s">
        <v>94</v>
      </c>
      <c r="D1" s="489"/>
      <c r="E1" s="87"/>
    </row>
    <row r="2" spans="1:5" s="6" customFormat="1" x14ac:dyDescent="0.3">
      <c r="A2" s="71" t="s">
        <v>297</v>
      </c>
      <c r="B2" s="73"/>
      <c r="C2" s="487" t="str">
        <f>'ფორმა N1'!M2</f>
        <v>01/01/2023-31/12/2023</v>
      </c>
      <c r="D2" s="487"/>
      <c r="E2" s="87"/>
    </row>
    <row r="3" spans="1:5" s="6" customFormat="1" x14ac:dyDescent="0.3">
      <c r="A3" s="72" t="s">
        <v>124</v>
      </c>
      <c r="B3" s="71"/>
      <c r="C3" s="143"/>
      <c r="D3" s="143"/>
      <c r="E3" s="87"/>
    </row>
    <row r="4" spans="1:5" s="6" customFormat="1" x14ac:dyDescent="0.3">
      <c r="A4" s="72"/>
      <c r="B4" s="72"/>
      <c r="C4" s="143"/>
      <c r="D4" s="143"/>
      <c r="E4" s="87"/>
    </row>
    <row r="5" spans="1:5" x14ac:dyDescent="0.3">
      <c r="A5" s="73" t="str">
        <f>'ფორმა N2'!A4</f>
        <v>ანგარიშვალდებული პირის დასახელება:</v>
      </c>
      <c r="B5" s="73"/>
      <c r="C5" s="72"/>
      <c r="D5" s="72"/>
      <c r="E5" s="88"/>
    </row>
    <row r="6" spans="1:5" x14ac:dyDescent="0.3">
      <c r="A6" s="76" t="str">
        <f>'ფორმა N1'!D4</f>
        <v>მპგ "ერთიანი ნაციონალური მოძრაობა"</v>
      </c>
      <c r="B6" s="76"/>
      <c r="C6" s="77"/>
      <c r="D6" s="77"/>
      <c r="E6" s="88"/>
    </row>
    <row r="7" spans="1:5" x14ac:dyDescent="0.3">
      <c r="A7" s="73"/>
      <c r="B7" s="73"/>
      <c r="C7" s="72"/>
      <c r="D7" s="72"/>
      <c r="E7" s="88"/>
    </row>
    <row r="8" spans="1:5" s="6" customFormat="1" x14ac:dyDescent="0.3">
      <c r="A8" s="142"/>
      <c r="B8" s="142"/>
      <c r="C8" s="74"/>
      <c r="D8" s="74"/>
      <c r="E8" s="87"/>
    </row>
    <row r="9" spans="1:5" s="6" customFormat="1" ht="30" x14ac:dyDescent="0.3">
      <c r="A9" s="85" t="s">
        <v>64</v>
      </c>
      <c r="B9" s="85" t="s">
        <v>302</v>
      </c>
      <c r="C9" s="75" t="s">
        <v>10</v>
      </c>
      <c r="D9" s="75" t="s">
        <v>9</v>
      </c>
      <c r="E9" s="87"/>
    </row>
    <row r="10" spans="1:5" s="9" customFormat="1" ht="18" x14ac:dyDescent="0.2">
      <c r="A10" s="94" t="s">
        <v>298</v>
      </c>
      <c r="B10" s="94"/>
      <c r="C10" s="4"/>
      <c r="D10" s="4"/>
      <c r="E10" s="89"/>
    </row>
    <row r="11" spans="1:5" s="10" customFormat="1" x14ac:dyDescent="0.2">
      <c r="A11" s="94" t="s">
        <v>299</v>
      </c>
      <c r="B11" s="94"/>
      <c r="C11" s="4"/>
      <c r="D11" s="4"/>
      <c r="E11" s="90"/>
    </row>
    <row r="12" spans="1:5" s="10" customFormat="1" x14ac:dyDescent="0.2">
      <c r="A12" s="83" t="s">
        <v>258</v>
      </c>
      <c r="B12" s="83"/>
      <c r="C12" s="4"/>
      <c r="D12" s="4"/>
      <c r="E12" s="90"/>
    </row>
    <row r="13" spans="1:5" s="10" customFormat="1" x14ac:dyDescent="0.2">
      <c r="A13" s="83" t="s">
        <v>258</v>
      </c>
      <c r="B13" s="83"/>
      <c r="C13" s="4"/>
      <c r="D13" s="4"/>
      <c r="E13" s="90"/>
    </row>
    <row r="14" spans="1:5" s="10" customFormat="1" x14ac:dyDescent="0.2">
      <c r="A14" s="83" t="s">
        <v>258</v>
      </c>
      <c r="B14" s="83"/>
      <c r="C14" s="4"/>
      <c r="D14" s="4"/>
      <c r="E14" s="90"/>
    </row>
    <row r="15" spans="1:5" s="10" customFormat="1" x14ac:dyDescent="0.2">
      <c r="A15" s="83" t="s">
        <v>258</v>
      </c>
      <c r="B15" s="83"/>
      <c r="C15" s="4"/>
      <c r="D15" s="4"/>
      <c r="E15" s="90"/>
    </row>
    <row r="16" spans="1:5" s="10" customFormat="1" x14ac:dyDescent="0.2">
      <c r="A16" s="83" t="s">
        <v>258</v>
      </c>
      <c r="B16" s="83"/>
      <c r="C16" s="4"/>
      <c r="D16" s="4"/>
      <c r="E16" s="90"/>
    </row>
    <row r="17" spans="1:5" s="10" customFormat="1" ht="17.25" customHeight="1" x14ac:dyDescent="0.2">
      <c r="A17" s="94" t="s">
        <v>300</v>
      </c>
      <c r="B17" s="83"/>
      <c r="C17" s="4"/>
      <c r="D17" s="4"/>
      <c r="E17" s="90"/>
    </row>
    <row r="18" spans="1:5" s="10" customFormat="1" ht="18" customHeight="1" x14ac:dyDescent="0.2">
      <c r="A18" s="94" t="s">
        <v>301</v>
      </c>
      <c r="B18" s="83"/>
      <c r="C18" s="4"/>
      <c r="D18" s="4"/>
      <c r="E18" s="90"/>
    </row>
    <row r="19" spans="1:5" s="10" customFormat="1" x14ac:dyDescent="0.2">
      <c r="A19" s="83" t="s">
        <v>258</v>
      </c>
      <c r="B19" s="83"/>
      <c r="C19" s="4"/>
      <c r="D19" s="4"/>
      <c r="E19" s="90"/>
    </row>
    <row r="20" spans="1:5" s="10" customFormat="1" x14ac:dyDescent="0.2">
      <c r="A20" s="83" t="s">
        <v>258</v>
      </c>
      <c r="B20" s="83"/>
      <c r="C20" s="4"/>
      <c r="D20" s="4"/>
      <c r="E20" s="90"/>
    </row>
    <row r="21" spans="1:5" s="10" customFormat="1" x14ac:dyDescent="0.2">
      <c r="A21" s="83" t="s">
        <v>258</v>
      </c>
      <c r="B21" s="83"/>
      <c r="C21" s="4"/>
      <c r="D21" s="4"/>
      <c r="E21" s="90"/>
    </row>
    <row r="22" spans="1:5" s="10" customFormat="1" x14ac:dyDescent="0.2">
      <c r="A22" s="83" t="s">
        <v>258</v>
      </c>
      <c r="B22" s="83"/>
      <c r="C22" s="4"/>
      <c r="D22" s="4"/>
      <c r="E22" s="90"/>
    </row>
    <row r="23" spans="1:5" s="10" customFormat="1" x14ac:dyDescent="0.2">
      <c r="A23" s="83" t="s">
        <v>258</v>
      </c>
      <c r="B23" s="83"/>
      <c r="C23" s="4"/>
      <c r="D23" s="4"/>
      <c r="E23" s="90"/>
    </row>
    <row r="24" spans="1:5" s="3" customFormat="1" x14ac:dyDescent="0.2">
      <c r="A24" s="84"/>
      <c r="B24" s="84"/>
      <c r="C24" s="4"/>
      <c r="D24" s="4"/>
      <c r="E24" s="91"/>
    </row>
    <row r="25" spans="1:5" x14ac:dyDescent="0.3">
      <c r="A25" s="95"/>
      <c r="B25" s="95" t="s">
        <v>304</v>
      </c>
      <c r="C25" s="82">
        <f>SUM(C10:C24)</f>
        <v>0</v>
      </c>
      <c r="D25" s="82">
        <f>SUM(D10:D24)</f>
        <v>0</v>
      </c>
      <c r="E25" s="92"/>
    </row>
    <row r="26" spans="1:5" x14ac:dyDescent="0.3">
      <c r="A26" s="95"/>
      <c r="B26" s="95"/>
      <c r="C26" s="4"/>
      <c r="D26" s="4"/>
      <c r="E26" s="92"/>
    </row>
    <row r="27" spans="1:5" x14ac:dyDescent="0.3">
      <c r="A27" s="95"/>
      <c r="B27" s="95"/>
      <c r="C27" s="4"/>
      <c r="D27" s="4"/>
      <c r="E27" s="92"/>
    </row>
    <row r="28" spans="1:5" x14ac:dyDescent="0.3">
      <c r="A28" s="95"/>
      <c r="B28" s="95"/>
      <c r="C28" s="4"/>
      <c r="D28" s="4"/>
      <c r="E28" s="92"/>
    </row>
    <row r="29" spans="1:5" x14ac:dyDescent="0.3">
      <c r="A29" s="95"/>
      <c r="B29" s="95"/>
      <c r="C29" s="4"/>
      <c r="D29" s="4"/>
      <c r="E29" s="92"/>
    </row>
    <row r="30" spans="1:5" x14ac:dyDescent="0.3">
      <c r="A30" s="95"/>
      <c r="B30" s="95"/>
      <c r="C30" s="4"/>
      <c r="D30" s="4"/>
      <c r="E30" s="92"/>
    </row>
    <row r="31" spans="1:5" x14ac:dyDescent="0.3">
      <c r="A31" s="95"/>
      <c r="B31" s="95"/>
      <c r="C31" s="4"/>
      <c r="D31" s="4"/>
      <c r="E31" s="92"/>
    </row>
    <row r="32" spans="1:5" x14ac:dyDescent="0.3">
      <c r="A32" s="42"/>
      <c r="B32" s="42"/>
    </row>
    <row r="33" spans="1:9" ht="44.25" customHeight="1" x14ac:dyDescent="0.3">
      <c r="A33" s="496" t="s">
        <v>466</v>
      </c>
      <c r="B33" s="496"/>
      <c r="C33" s="496"/>
      <c r="D33" s="496"/>
      <c r="E33" s="5"/>
    </row>
    <row r="34" spans="1:9" x14ac:dyDescent="0.3">
      <c r="A34" s="497" t="s">
        <v>467</v>
      </c>
      <c r="B34" s="497"/>
      <c r="C34" s="497"/>
      <c r="D34" s="497"/>
    </row>
    <row r="35" spans="1:9" x14ac:dyDescent="0.3">
      <c r="A35" s="163"/>
    </row>
    <row r="36" spans="1:9" s="22" customFormat="1" ht="12.75" x14ac:dyDescent="0.2"/>
    <row r="37" spans="1:9" x14ac:dyDescent="0.3">
      <c r="A37" s="66" t="s">
        <v>93</v>
      </c>
      <c r="E37" s="5"/>
    </row>
    <row r="38" spans="1:9" x14ac:dyDescent="0.3">
      <c r="E38"/>
      <c r="F38"/>
      <c r="G38"/>
      <c r="H38"/>
      <c r="I38"/>
    </row>
    <row r="39" spans="1:9" x14ac:dyDescent="0.3">
      <c r="D39" s="12"/>
      <c r="E39"/>
      <c r="F39"/>
      <c r="G39"/>
      <c r="H39"/>
      <c r="I39"/>
    </row>
    <row r="40" spans="1:9" x14ac:dyDescent="0.3">
      <c r="A40" s="66"/>
      <c r="B40" s="66" t="s">
        <v>251</v>
      </c>
      <c r="D40" s="12"/>
      <c r="E40"/>
      <c r="F40"/>
      <c r="G40"/>
      <c r="H40"/>
      <c r="I40"/>
    </row>
    <row r="41" spans="1:9" x14ac:dyDescent="0.3">
      <c r="B41" s="2" t="s">
        <v>250</v>
      </c>
      <c r="D41" s="12"/>
      <c r="E41"/>
      <c r="F41"/>
      <c r="G41"/>
      <c r="H41"/>
      <c r="I41"/>
    </row>
    <row r="42" spans="1:9" customFormat="1" ht="12.75" x14ac:dyDescent="0.2">
      <c r="A42" s="62"/>
      <c r="B42" s="62" t="s">
        <v>123</v>
      </c>
    </row>
    <row r="43" spans="1:9" s="22" customFormat="1" ht="12.75" x14ac:dyDescent="0.2"/>
  </sheetData>
  <mergeCells count="4">
    <mergeCell ref="C1:D1"/>
    <mergeCell ref="C2:D2"/>
    <mergeCell ref="A33:D33"/>
    <mergeCell ref="A34:D34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35"/>
  <sheetViews>
    <sheetView view="pageBreakPreview" zoomScale="80" zoomScaleSheetLayoutView="80" workbookViewId="0">
      <selection activeCell="H18" sqref="H18"/>
    </sheetView>
  </sheetViews>
  <sheetFormatPr defaultColWidth="9.140625" defaultRowHeight="12.75" x14ac:dyDescent="0.2"/>
  <cols>
    <col min="1" max="1" width="5.42578125" style="170" customWidth="1"/>
    <col min="2" max="2" width="20.85546875" style="170" customWidth="1"/>
    <col min="3" max="3" width="26" style="170" customWidth="1"/>
    <col min="4" max="4" width="17" style="170" customWidth="1"/>
    <col min="5" max="5" width="18.140625" style="170" customWidth="1"/>
    <col min="6" max="6" width="14.7109375" style="170" customWidth="1"/>
    <col min="7" max="7" width="15.5703125" style="170" customWidth="1"/>
    <col min="8" max="8" width="14.7109375" style="170" customWidth="1"/>
    <col min="9" max="9" width="29.7109375" style="170" customWidth="1"/>
    <col min="10" max="10" width="0" style="170" hidden="1" customWidth="1"/>
    <col min="11" max="16384" width="9.140625" style="170"/>
  </cols>
  <sheetData>
    <row r="1" spans="1:10" ht="33.6" customHeight="1" x14ac:dyDescent="0.3">
      <c r="A1" s="522" t="s">
        <v>486</v>
      </c>
      <c r="B1" s="522"/>
      <c r="C1" s="522"/>
      <c r="D1" s="522"/>
      <c r="E1" s="522"/>
      <c r="F1" s="522"/>
      <c r="G1" s="522"/>
      <c r="H1" s="522"/>
      <c r="I1" s="489" t="s">
        <v>94</v>
      </c>
      <c r="J1" s="489"/>
    </row>
    <row r="2" spans="1:10" ht="15" x14ac:dyDescent="0.3">
      <c r="A2" s="72" t="s">
        <v>124</v>
      </c>
      <c r="B2" s="71"/>
      <c r="C2" s="73"/>
      <c r="D2" s="73"/>
      <c r="E2" s="73"/>
      <c r="F2" s="73"/>
      <c r="G2" s="267"/>
      <c r="H2" s="267"/>
      <c r="I2" s="487" t="str">
        <f>'ფორმა N1'!M2</f>
        <v>01/01/2023-31/12/2023</v>
      </c>
      <c r="J2" s="487"/>
    </row>
    <row r="3" spans="1:10" ht="15" x14ac:dyDescent="0.3">
      <c r="A3" s="72"/>
      <c r="B3" s="72"/>
      <c r="C3" s="71"/>
      <c r="D3" s="71"/>
      <c r="E3" s="71"/>
      <c r="F3" s="71"/>
      <c r="G3" s="267"/>
      <c r="H3" s="267"/>
      <c r="I3" s="267"/>
    </row>
    <row r="4" spans="1:10" ht="15" x14ac:dyDescent="0.3">
      <c r="A4" s="73" t="s">
        <v>254</v>
      </c>
      <c r="B4" s="73"/>
      <c r="C4" s="73"/>
      <c r="D4" s="73"/>
      <c r="E4" s="73"/>
      <c r="F4" s="73"/>
      <c r="G4" s="72"/>
      <c r="H4" s="72"/>
      <c r="I4" s="72"/>
    </row>
    <row r="5" spans="1:10" ht="15" x14ac:dyDescent="0.3">
      <c r="A5" s="76" t="str">
        <f>'ფორმა N1'!D4</f>
        <v>მპგ "ერთიანი ნაციონალური მოძრაობა"</v>
      </c>
      <c r="B5" s="76"/>
      <c r="C5" s="76"/>
      <c r="D5" s="76"/>
      <c r="E5" s="76"/>
      <c r="F5" s="76"/>
      <c r="G5" s="77"/>
      <c r="H5" s="77"/>
      <c r="I5" s="77"/>
    </row>
    <row r="6" spans="1:10" ht="15" x14ac:dyDescent="0.3">
      <c r="A6" s="73"/>
      <c r="B6" s="73"/>
      <c r="C6" s="73"/>
      <c r="D6" s="73"/>
      <c r="E6" s="73"/>
      <c r="F6" s="73"/>
      <c r="G6" s="72"/>
      <c r="H6" s="72"/>
      <c r="I6" s="72"/>
    </row>
    <row r="7" spans="1:10" ht="15" x14ac:dyDescent="0.2">
      <c r="A7" s="262"/>
      <c r="B7" s="262"/>
      <c r="C7" s="262"/>
      <c r="D7" s="262"/>
      <c r="E7" s="262"/>
      <c r="F7" s="262"/>
      <c r="G7" s="74"/>
      <c r="H7" s="74"/>
      <c r="I7" s="74"/>
    </row>
    <row r="8" spans="1:10" ht="45" x14ac:dyDescent="0.2">
      <c r="A8" s="86" t="s">
        <v>64</v>
      </c>
      <c r="B8" s="86" t="s">
        <v>309</v>
      </c>
      <c r="C8" s="86" t="s">
        <v>310</v>
      </c>
      <c r="D8" s="86" t="s">
        <v>209</v>
      </c>
      <c r="E8" s="86" t="s">
        <v>312</v>
      </c>
      <c r="F8" s="86" t="s">
        <v>315</v>
      </c>
      <c r="G8" s="75" t="s">
        <v>10</v>
      </c>
      <c r="H8" s="75" t="s">
        <v>9</v>
      </c>
      <c r="I8" s="75" t="s">
        <v>350</v>
      </c>
      <c r="J8" s="170" t="s">
        <v>314</v>
      </c>
    </row>
    <row r="9" spans="1:10" ht="15" x14ac:dyDescent="0.2">
      <c r="A9" s="94">
        <v>1</v>
      </c>
      <c r="B9" s="94"/>
      <c r="C9" s="94"/>
      <c r="D9" s="94"/>
      <c r="E9" s="94"/>
      <c r="F9" s="94"/>
      <c r="G9" s="4"/>
      <c r="H9" s="4"/>
      <c r="I9" s="4"/>
      <c r="J9" s="170" t="s">
        <v>0</v>
      </c>
    </row>
    <row r="10" spans="1:10" ht="15" x14ac:dyDescent="0.2">
      <c r="A10" s="94">
        <v>2</v>
      </c>
      <c r="B10" s="94"/>
      <c r="C10" s="94"/>
      <c r="D10" s="94"/>
      <c r="E10" s="94"/>
      <c r="F10" s="94"/>
      <c r="G10" s="4"/>
      <c r="H10" s="4"/>
      <c r="I10" s="4"/>
    </row>
    <row r="11" spans="1:10" ht="15" x14ac:dyDescent="0.2">
      <c r="A11" s="94">
        <v>3</v>
      </c>
      <c r="B11" s="83"/>
      <c r="C11" s="83"/>
      <c r="D11" s="83"/>
      <c r="E11" s="83"/>
      <c r="F11" s="94"/>
      <c r="G11" s="4"/>
      <c r="H11" s="4"/>
      <c r="I11" s="4"/>
    </row>
    <row r="12" spans="1:10" ht="15" x14ac:dyDescent="0.2">
      <c r="A12" s="94">
        <v>4</v>
      </c>
      <c r="B12" s="83"/>
      <c r="C12" s="83"/>
      <c r="D12" s="83"/>
      <c r="E12" s="83"/>
      <c r="F12" s="94"/>
      <c r="G12" s="4"/>
      <c r="H12" s="4"/>
      <c r="I12" s="4"/>
    </row>
    <row r="13" spans="1:10" ht="15" x14ac:dyDescent="0.2">
      <c r="A13" s="94">
        <v>5</v>
      </c>
      <c r="B13" s="83"/>
      <c r="C13" s="83"/>
      <c r="D13" s="83"/>
      <c r="E13" s="83"/>
      <c r="F13" s="94"/>
      <c r="G13" s="4"/>
      <c r="H13" s="4"/>
      <c r="I13" s="4"/>
    </row>
    <row r="14" spans="1:10" ht="15" x14ac:dyDescent="0.2">
      <c r="A14" s="94">
        <v>6</v>
      </c>
      <c r="B14" s="83"/>
      <c r="C14" s="83"/>
      <c r="D14" s="83"/>
      <c r="E14" s="83"/>
      <c r="F14" s="94"/>
      <c r="G14" s="4"/>
      <c r="H14" s="4"/>
      <c r="I14" s="4"/>
    </row>
    <row r="15" spans="1:10" ht="15" x14ac:dyDescent="0.2">
      <c r="A15" s="94">
        <v>7</v>
      </c>
      <c r="B15" s="83"/>
      <c r="C15" s="83"/>
      <c r="D15" s="83"/>
      <c r="E15" s="83"/>
      <c r="F15" s="94"/>
      <c r="G15" s="4"/>
      <c r="H15" s="4"/>
      <c r="I15" s="4"/>
    </row>
    <row r="16" spans="1:10" ht="15" x14ac:dyDescent="0.2">
      <c r="A16" s="94">
        <v>8</v>
      </c>
      <c r="B16" s="83"/>
      <c r="C16" s="83"/>
      <c r="D16" s="83"/>
      <c r="E16" s="83"/>
      <c r="F16" s="94"/>
      <c r="G16" s="4"/>
      <c r="H16" s="4"/>
      <c r="I16" s="4"/>
    </row>
    <row r="17" spans="1:9" ht="15" x14ac:dyDescent="0.2">
      <c r="A17" s="94">
        <v>9</v>
      </c>
      <c r="B17" s="83"/>
      <c r="C17" s="83"/>
      <c r="D17" s="83"/>
      <c r="E17" s="83"/>
      <c r="F17" s="94"/>
      <c r="G17" s="4"/>
      <c r="H17" s="4"/>
      <c r="I17" s="4"/>
    </row>
    <row r="18" spans="1:9" ht="15" x14ac:dyDescent="0.2">
      <c r="A18" s="94">
        <v>10</v>
      </c>
      <c r="B18" s="83"/>
      <c r="C18" s="83"/>
      <c r="D18" s="83"/>
      <c r="E18" s="83"/>
      <c r="F18" s="94"/>
      <c r="G18" s="4"/>
      <c r="H18" s="4"/>
      <c r="I18" s="4"/>
    </row>
    <row r="19" spans="1:9" ht="15" x14ac:dyDescent="0.2">
      <c r="A19" s="94">
        <v>11</v>
      </c>
      <c r="B19" s="83"/>
      <c r="C19" s="83"/>
      <c r="D19" s="83"/>
      <c r="E19" s="83"/>
      <c r="F19" s="94"/>
      <c r="G19" s="4"/>
      <c r="H19" s="4"/>
      <c r="I19" s="4"/>
    </row>
    <row r="20" spans="1:9" ht="15" x14ac:dyDescent="0.2">
      <c r="A20" s="94">
        <v>12</v>
      </c>
      <c r="B20" s="83"/>
      <c r="C20" s="83"/>
      <c r="D20" s="83"/>
      <c r="E20" s="83"/>
      <c r="F20" s="94"/>
      <c r="G20" s="4"/>
      <c r="H20" s="4"/>
      <c r="I20" s="4"/>
    </row>
    <row r="21" spans="1:9" ht="15" x14ac:dyDescent="0.2">
      <c r="A21" s="94">
        <v>13</v>
      </c>
      <c r="B21" s="83"/>
      <c r="C21" s="83"/>
      <c r="D21" s="83"/>
      <c r="E21" s="83"/>
      <c r="F21" s="94"/>
      <c r="G21" s="4"/>
      <c r="H21" s="4"/>
      <c r="I21" s="4"/>
    </row>
    <row r="22" spans="1:9" ht="15" x14ac:dyDescent="0.2">
      <c r="A22" s="94">
        <v>14</v>
      </c>
      <c r="B22" s="83"/>
      <c r="C22" s="83"/>
      <c r="D22" s="83"/>
      <c r="E22" s="83"/>
      <c r="F22" s="94"/>
      <c r="G22" s="4"/>
      <c r="H22" s="4"/>
      <c r="I22" s="4"/>
    </row>
    <row r="23" spans="1:9" ht="15" x14ac:dyDescent="0.2">
      <c r="A23" s="94">
        <v>15</v>
      </c>
      <c r="B23" s="83"/>
      <c r="C23" s="83"/>
      <c r="D23" s="83"/>
      <c r="E23" s="83"/>
      <c r="F23" s="94"/>
      <c r="G23" s="4"/>
      <c r="H23" s="4"/>
      <c r="I23" s="4"/>
    </row>
    <row r="24" spans="1:9" ht="15" x14ac:dyDescent="0.2">
      <c r="A24" s="83" t="s">
        <v>256</v>
      </c>
      <c r="B24" s="83"/>
      <c r="C24" s="83"/>
      <c r="D24" s="83"/>
      <c r="E24" s="83"/>
      <c r="F24" s="94"/>
      <c r="G24" s="4"/>
      <c r="H24" s="4"/>
      <c r="I24" s="4"/>
    </row>
    <row r="25" spans="1:9" ht="15" x14ac:dyDescent="0.3">
      <c r="A25" s="83"/>
      <c r="B25" s="95"/>
      <c r="C25" s="95"/>
      <c r="D25" s="95"/>
      <c r="E25" s="95"/>
      <c r="F25" s="83" t="s">
        <v>385</v>
      </c>
      <c r="G25" s="82">
        <f>SUM(G9:G24)</f>
        <v>0</v>
      </c>
      <c r="H25" s="82">
        <f>SUM(H9:H24)</f>
        <v>0</v>
      </c>
      <c r="I25" s="82">
        <f>SUM(I9:I24)</f>
        <v>0</v>
      </c>
    </row>
    <row r="26" spans="1:9" ht="15" x14ac:dyDescent="0.3">
      <c r="A26" s="168"/>
      <c r="B26" s="168"/>
      <c r="C26" s="168"/>
      <c r="D26" s="168"/>
      <c r="E26" s="168"/>
      <c r="F26" s="168"/>
      <c r="G26" s="168"/>
      <c r="H26" s="146"/>
      <c r="I26" s="146"/>
    </row>
    <row r="27" spans="1:9" ht="15" x14ac:dyDescent="0.3">
      <c r="A27" s="510" t="s">
        <v>468</v>
      </c>
      <c r="B27" s="510"/>
      <c r="C27" s="510"/>
      <c r="D27" s="510"/>
      <c r="E27" s="510"/>
      <c r="F27" s="510"/>
      <c r="G27" s="510"/>
      <c r="H27" s="510"/>
      <c r="I27" s="510"/>
    </row>
    <row r="28" spans="1:9" ht="15" x14ac:dyDescent="0.3">
      <c r="A28" s="263"/>
      <c r="B28" s="263"/>
      <c r="C28" s="168"/>
      <c r="D28" s="168"/>
      <c r="E28" s="168"/>
      <c r="F28" s="168"/>
      <c r="G28" s="168"/>
      <c r="H28" s="146"/>
      <c r="I28" s="146"/>
    </row>
    <row r="29" spans="1:9" x14ac:dyDescent="0.2">
      <c r="A29" s="311"/>
      <c r="B29" s="311"/>
      <c r="C29" s="311"/>
      <c r="D29" s="311"/>
      <c r="E29" s="311"/>
      <c r="F29" s="311"/>
      <c r="G29" s="311"/>
      <c r="H29" s="311"/>
      <c r="I29" s="311"/>
    </row>
    <row r="30" spans="1:9" ht="15" x14ac:dyDescent="0.3">
      <c r="A30" s="151" t="s">
        <v>93</v>
      </c>
      <c r="B30" s="151"/>
      <c r="C30" s="146"/>
      <c r="D30" s="146"/>
      <c r="E30" s="146"/>
      <c r="F30" s="146"/>
      <c r="G30" s="146"/>
      <c r="H30" s="146"/>
      <c r="I30" s="146"/>
    </row>
    <row r="31" spans="1:9" ht="15" x14ac:dyDescent="0.3">
      <c r="A31" s="146"/>
      <c r="B31" s="146"/>
      <c r="C31" s="146"/>
      <c r="D31" s="146"/>
      <c r="E31" s="146"/>
      <c r="F31" s="146"/>
      <c r="G31" s="146"/>
      <c r="H31" s="146"/>
      <c r="I31" s="146"/>
    </row>
    <row r="32" spans="1:9" ht="15" x14ac:dyDescent="0.3">
      <c r="A32" s="146"/>
      <c r="B32" s="146"/>
      <c r="C32" s="146"/>
      <c r="D32" s="146"/>
      <c r="E32" s="150"/>
      <c r="F32" s="150"/>
      <c r="G32" s="150"/>
      <c r="H32" s="146"/>
      <c r="I32" s="146"/>
    </row>
    <row r="33" spans="1:9" ht="15" x14ac:dyDescent="0.3">
      <c r="A33" s="151"/>
      <c r="B33" s="151"/>
      <c r="C33" s="151" t="s">
        <v>349</v>
      </c>
      <c r="D33" s="151"/>
      <c r="E33" s="151"/>
      <c r="F33" s="151"/>
      <c r="G33" s="151"/>
      <c r="H33" s="146"/>
      <c r="I33" s="146"/>
    </row>
    <row r="34" spans="1:9" ht="15" x14ac:dyDescent="0.3">
      <c r="A34" s="146"/>
      <c r="B34" s="146"/>
      <c r="C34" s="146" t="s">
        <v>348</v>
      </c>
      <c r="D34" s="146"/>
      <c r="E34" s="146"/>
      <c r="F34" s="146"/>
      <c r="G34" s="146"/>
      <c r="H34" s="146"/>
      <c r="I34" s="146"/>
    </row>
    <row r="35" spans="1:9" x14ac:dyDescent="0.2">
      <c r="A35" s="153"/>
      <c r="B35" s="153"/>
      <c r="C35" s="153" t="s">
        <v>123</v>
      </c>
      <c r="D35" s="153"/>
      <c r="E35" s="153"/>
      <c r="F35" s="153"/>
      <c r="G35" s="153"/>
    </row>
  </sheetData>
  <mergeCells count="4">
    <mergeCell ref="I1:J1"/>
    <mergeCell ref="I2:J2"/>
    <mergeCell ref="A1:H1"/>
    <mergeCell ref="A27:I27"/>
  </mergeCells>
  <printOptions gridLines="1"/>
  <pageMargins left="0.25" right="0.25" top="0.75" bottom="0.75" header="0.3" footer="0.3"/>
  <pageSetup paperSize="9" scale="8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44"/>
  <sheetViews>
    <sheetView view="pageBreakPreview" zoomScale="80" zoomScaleSheetLayoutView="80" workbookViewId="0">
      <selection activeCell="E21" sqref="E21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7" width="14.42578125" customWidth="1"/>
    <col min="8" max="8" width="14.28515625" customWidth="1"/>
  </cols>
  <sheetData>
    <row r="1" spans="1:9" ht="15" x14ac:dyDescent="0.3">
      <c r="A1" s="71" t="s">
        <v>388</v>
      </c>
      <c r="B1" s="73"/>
      <c r="C1" s="73"/>
      <c r="D1" s="73"/>
      <c r="E1" s="73"/>
      <c r="F1" s="73"/>
      <c r="G1" s="489" t="s">
        <v>94</v>
      </c>
      <c r="H1" s="489"/>
      <c r="I1" s="219"/>
    </row>
    <row r="2" spans="1:9" ht="15" x14ac:dyDescent="0.3">
      <c r="A2" s="72" t="s">
        <v>124</v>
      </c>
      <c r="B2" s="73"/>
      <c r="C2" s="73"/>
      <c r="D2" s="73"/>
      <c r="E2" s="73"/>
      <c r="F2" s="73"/>
      <c r="G2" s="487" t="str">
        <f>'ფორმა N1'!M2</f>
        <v>01/01/2023-31/12/2023</v>
      </c>
      <c r="H2" s="487"/>
      <c r="I2" s="72"/>
    </row>
    <row r="3" spans="1:9" ht="15" x14ac:dyDescent="0.3">
      <c r="A3" s="72"/>
      <c r="B3" s="72"/>
      <c r="C3" s="72"/>
      <c r="D3" s="72"/>
      <c r="E3" s="72"/>
      <c r="F3" s="72"/>
      <c r="G3" s="206"/>
      <c r="H3" s="206"/>
      <c r="I3" s="219"/>
    </row>
    <row r="4" spans="1:9" ht="15" x14ac:dyDescent="0.3">
      <c r="A4" s="73" t="s">
        <v>254</v>
      </c>
      <c r="B4" s="73"/>
      <c r="C4" s="73"/>
      <c r="D4" s="73"/>
      <c r="E4" s="73"/>
      <c r="F4" s="73"/>
      <c r="G4" s="72"/>
      <c r="H4" s="72"/>
      <c r="I4" s="72"/>
    </row>
    <row r="5" spans="1:9" ht="15" x14ac:dyDescent="0.3">
      <c r="A5" s="76" t="str">
        <f>'ფორმა N1'!D4</f>
        <v>მპგ "ერთიანი ნაციონალური მოძრაობა"</v>
      </c>
      <c r="B5" s="76"/>
      <c r="C5" s="76"/>
      <c r="D5" s="76"/>
      <c r="E5" s="76"/>
      <c r="F5" s="76"/>
      <c r="G5" s="77"/>
      <c r="H5" s="77"/>
      <c r="I5" s="77"/>
    </row>
    <row r="6" spans="1:9" ht="15" x14ac:dyDescent="0.3">
      <c r="A6" s="73"/>
      <c r="B6" s="73"/>
      <c r="C6" s="73"/>
      <c r="D6" s="73"/>
      <c r="E6" s="73"/>
      <c r="F6" s="73"/>
      <c r="G6" s="72"/>
      <c r="H6" s="72"/>
      <c r="I6" s="72"/>
    </row>
    <row r="7" spans="1:9" ht="15" x14ac:dyDescent="0.2">
      <c r="A7" s="205"/>
      <c r="B7" s="205"/>
      <c r="C7" s="205"/>
      <c r="D7" s="205"/>
      <c r="E7" s="205"/>
      <c r="F7" s="205"/>
      <c r="G7" s="74"/>
      <c r="H7" s="74"/>
      <c r="I7" s="219"/>
    </row>
    <row r="8" spans="1:9" ht="15" customHeight="1" x14ac:dyDescent="0.2">
      <c r="A8" s="503" t="s">
        <v>64</v>
      </c>
      <c r="B8" s="505" t="s">
        <v>309</v>
      </c>
      <c r="C8" s="507" t="s">
        <v>310</v>
      </c>
      <c r="D8" s="507" t="s">
        <v>209</v>
      </c>
      <c r="E8" s="524" t="s">
        <v>413</v>
      </c>
      <c r="F8" s="525"/>
      <c r="G8" s="526"/>
      <c r="H8" s="524" t="s">
        <v>445</v>
      </c>
      <c r="I8" s="526"/>
    </row>
    <row r="9" spans="1:9" ht="25.5" x14ac:dyDescent="0.2">
      <c r="A9" s="504"/>
      <c r="B9" s="506"/>
      <c r="C9" s="508"/>
      <c r="D9" s="508"/>
      <c r="E9" s="259" t="s">
        <v>442</v>
      </c>
      <c r="F9" s="259" t="s">
        <v>443</v>
      </c>
      <c r="G9" s="259" t="s">
        <v>444</v>
      </c>
      <c r="H9" s="260" t="s">
        <v>446</v>
      </c>
      <c r="I9" s="260" t="s">
        <v>447</v>
      </c>
    </row>
    <row r="10" spans="1:9" ht="15" x14ac:dyDescent="0.2">
      <c r="A10" s="216"/>
      <c r="B10" s="217"/>
      <c r="C10" s="94"/>
      <c r="D10" s="94"/>
      <c r="E10" s="94"/>
      <c r="F10" s="94"/>
      <c r="G10" s="94"/>
      <c r="H10" s="4"/>
      <c r="I10" s="4"/>
    </row>
    <row r="11" spans="1:9" ht="15" x14ac:dyDescent="0.2">
      <c r="A11" s="216"/>
      <c r="B11" s="217"/>
      <c r="C11" s="83"/>
      <c r="D11" s="83"/>
      <c r="E11" s="83"/>
      <c r="F11" s="83"/>
      <c r="G11" s="83"/>
      <c r="H11" s="4"/>
      <c r="I11" s="4"/>
    </row>
    <row r="12" spans="1:9" ht="15" x14ac:dyDescent="0.2">
      <c r="A12" s="216"/>
      <c r="B12" s="217"/>
      <c r="C12" s="83"/>
      <c r="D12" s="83"/>
      <c r="E12" s="83"/>
      <c r="F12" s="83"/>
      <c r="G12" s="83"/>
      <c r="H12" s="4"/>
      <c r="I12" s="4"/>
    </row>
    <row r="13" spans="1:9" ht="15" x14ac:dyDescent="0.2">
      <c r="A13" s="216"/>
      <c r="B13" s="217"/>
      <c r="C13" s="83"/>
      <c r="D13" s="83"/>
      <c r="E13" s="83"/>
      <c r="F13" s="83"/>
      <c r="G13" s="83"/>
      <c r="H13" s="4"/>
      <c r="I13" s="4"/>
    </row>
    <row r="14" spans="1:9" ht="15" x14ac:dyDescent="0.2">
      <c r="A14" s="216"/>
      <c r="B14" s="217"/>
      <c r="C14" s="83"/>
      <c r="D14" s="83"/>
      <c r="E14" s="83"/>
      <c r="F14" s="83"/>
      <c r="G14" s="83"/>
      <c r="H14" s="4"/>
      <c r="I14" s="4"/>
    </row>
    <row r="15" spans="1:9" ht="15" x14ac:dyDescent="0.2">
      <c r="A15" s="216"/>
      <c r="B15" s="217"/>
      <c r="C15" s="83"/>
      <c r="D15" s="83"/>
      <c r="E15" s="83"/>
      <c r="F15" s="83"/>
      <c r="G15" s="83"/>
      <c r="H15" s="4"/>
      <c r="I15" s="4"/>
    </row>
    <row r="16" spans="1:9" ht="15" x14ac:dyDescent="0.2">
      <c r="A16" s="216"/>
      <c r="B16" s="217"/>
      <c r="C16" s="83"/>
      <c r="D16" s="83"/>
      <c r="E16" s="83"/>
      <c r="F16" s="83"/>
      <c r="G16" s="83"/>
      <c r="H16" s="4"/>
      <c r="I16" s="4"/>
    </row>
    <row r="17" spans="1:9" ht="15" x14ac:dyDescent="0.2">
      <c r="A17" s="216"/>
      <c r="B17" s="217"/>
      <c r="C17" s="83"/>
      <c r="D17" s="83"/>
      <c r="E17" s="83"/>
      <c r="F17" s="83"/>
      <c r="G17" s="83"/>
      <c r="H17" s="4"/>
      <c r="I17" s="4"/>
    </row>
    <row r="18" spans="1:9" ht="15" x14ac:dyDescent="0.2">
      <c r="A18" s="216"/>
      <c r="B18" s="217"/>
      <c r="C18" s="83"/>
      <c r="D18" s="83"/>
      <c r="E18" s="83"/>
      <c r="F18" s="83"/>
      <c r="G18" s="83"/>
      <c r="H18" s="4"/>
      <c r="I18" s="4"/>
    </row>
    <row r="19" spans="1:9" ht="15" x14ac:dyDescent="0.2">
      <c r="A19" s="216"/>
      <c r="B19" s="217"/>
      <c r="C19" s="83"/>
      <c r="D19" s="83"/>
      <c r="E19" s="83"/>
      <c r="F19" s="83"/>
      <c r="G19" s="83"/>
      <c r="H19" s="4"/>
      <c r="I19" s="4"/>
    </row>
    <row r="20" spans="1:9" ht="15" x14ac:dyDescent="0.2">
      <c r="A20" s="216"/>
      <c r="B20" s="217"/>
      <c r="C20" s="83"/>
      <c r="D20" s="83"/>
      <c r="E20" s="83"/>
      <c r="F20" s="83"/>
      <c r="G20" s="83"/>
      <c r="H20" s="4"/>
      <c r="I20" s="4"/>
    </row>
    <row r="21" spans="1:9" ht="15" x14ac:dyDescent="0.2">
      <c r="A21" s="216"/>
      <c r="B21" s="217"/>
      <c r="C21" s="83"/>
      <c r="D21" s="83"/>
      <c r="E21" s="83"/>
      <c r="F21" s="83"/>
      <c r="G21" s="83"/>
      <c r="H21" s="4"/>
      <c r="I21" s="4"/>
    </row>
    <row r="22" spans="1:9" ht="15" x14ac:dyDescent="0.2">
      <c r="A22" s="216"/>
      <c r="B22" s="217"/>
      <c r="C22" s="83"/>
      <c r="D22" s="83"/>
      <c r="E22" s="83"/>
      <c r="F22" s="83"/>
      <c r="G22" s="83"/>
      <c r="H22" s="4"/>
      <c r="I22" s="4"/>
    </row>
    <row r="23" spans="1:9" ht="15" x14ac:dyDescent="0.2">
      <c r="A23" s="216"/>
      <c r="B23" s="217"/>
      <c r="C23" s="83"/>
      <c r="D23" s="83"/>
      <c r="E23" s="83"/>
      <c r="F23" s="83"/>
      <c r="G23" s="83"/>
      <c r="H23" s="4"/>
      <c r="I23" s="4"/>
    </row>
    <row r="24" spans="1:9" ht="15" x14ac:dyDescent="0.2">
      <c r="A24" s="216"/>
      <c r="B24" s="217"/>
      <c r="C24" s="83"/>
      <c r="D24" s="83"/>
      <c r="E24" s="83"/>
      <c r="F24" s="83"/>
      <c r="G24" s="83"/>
      <c r="H24" s="4"/>
      <c r="I24" s="4"/>
    </row>
    <row r="25" spans="1:9" ht="15" x14ac:dyDescent="0.2">
      <c r="A25" s="216"/>
      <c r="B25" s="217"/>
      <c r="C25" s="83"/>
      <c r="D25" s="83"/>
      <c r="E25" s="83"/>
      <c r="F25" s="83"/>
      <c r="G25" s="83"/>
      <c r="H25" s="4"/>
      <c r="I25" s="4"/>
    </row>
    <row r="26" spans="1:9" ht="15" x14ac:dyDescent="0.2">
      <c r="A26" s="216"/>
      <c r="B26" s="217"/>
      <c r="C26" s="83"/>
      <c r="D26" s="83"/>
      <c r="E26" s="83"/>
      <c r="F26" s="83"/>
      <c r="G26" s="83"/>
      <c r="H26" s="4"/>
      <c r="I26" s="4"/>
    </row>
    <row r="27" spans="1:9" ht="15" x14ac:dyDescent="0.2">
      <c r="A27" s="216"/>
      <c r="B27" s="217"/>
      <c r="C27" s="83"/>
      <c r="D27" s="83"/>
      <c r="E27" s="83"/>
      <c r="F27" s="83"/>
      <c r="G27" s="83"/>
      <c r="H27" s="4"/>
      <c r="I27" s="4"/>
    </row>
    <row r="28" spans="1:9" ht="15" x14ac:dyDescent="0.2">
      <c r="A28" s="216"/>
      <c r="B28" s="217"/>
      <c r="C28" s="83"/>
      <c r="D28" s="83"/>
      <c r="E28" s="83"/>
      <c r="F28" s="83"/>
      <c r="G28" s="83"/>
      <c r="H28" s="4"/>
      <c r="I28" s="4"/>
    </row>
    <row r="29" spans="1:9" ht="15" x14ac:dyDescent="0.2">
      <c r="A29" s="216"/>
      <c r="B29" s="217"/>
      <c r="C29" s="83"/>
      <c r="D29" s="83"/>
      <c r="E29" s="83"/>
      <c r="F29" s="83"/>
      <c r="G29" s="83"/>
      <c r="H29" s="4"/>
      <c r="I29" s="4"/>
    </row>
    <row r="30" spans="1:9" ht="15" x14ac:dyDescent="0.2">
      <c r="A30" s="216"/>
      <c r="B30" s="217"/>
      <c r="C30" s="83"/>
      <c r="D30" s="83"/>
      <c r="E30" s="83"/>
      <c r="F30" s="83"/>
      <c r="G30" s="83"/>
      <c r="H30" s="4"/>
      <c r="I30" s="4"/>
    </row>
    <row r="31" spans="1:9" ht="15" x14ac:dyDescent="0.2">
      <c r="A31" s="216"/>
      <c r="B31" s="217"/>
      <c r="C31" s="83"/>
      <c r="D31" s="83"/>
      <c r="E31" s="83"/>
      <c r="F31" s="83"/>
      <c r="G31" s="83"/>
      <c r="H31" s="4"/>
      <c r="I31" s="4"/>
    </row>
    <row r="32" spans="1:9" ht="15" x14ac:dyDescent="0.2">
      <c r="A32" s="216"/>
      <c r="B32" s="217"/>
      <c r="C32" s="83"/>
      <c r="D32" s="83"/>
      <c r="E32" s="83"/>
      <c r="F32" s="83"/>
      <c r="G32" s="83"/>
      <c r="H32" s="4"/>
      <c r="I32" s="4"/>
    </row>
    <row r="33" spans="1:9" ht="15" x14ac:dyDescent="0.2">
      <c r="A33" s="216"/>
      <c r="B33" s="217"/>
      <c r="C33" s="83"/>
      <c r="D33" s="83"/>
      <c r="E33" s="83"/>
      <c r="F33" s="83"/>
      <c r="G33" s="83"/>
      <c r="H33" s="4"/>
      <c r="I33" s="4"/>
    </row>
    <row r="34" spans="1:9" ht="15" x14ac:dyDescent="0.3">
      <c r="A34" s="216"/>
      <c r="B34" s="218"/>
      <c r="C34" s="95"/>
      <c r="D34" s="95"/>
      <c r="E34" s="95"/>
      <c r="F34" s="95"/>
      <c r="G34" s="95" t="s">
        <v>308</v>
      </c>
      <c r="H34" s="82">
        <f>SUM(H9:H33)</f>
        <v>0</v>
      </c>
      <c r="I34" s="82">
        <f>SUM(I9:I33)</f>
        <v>0</v>
      </c>
    </row>
    <row r="35" spans="1:9" ht="15" x14ac:dyDescent="0.3">
      <c r="A35" s="42"/>
      <c r="B35" s="42"/>
      <c r="C35" s="42"/>
      <c r="D35" s="42"/>
      <c r="E35" s="42"/>
      <c r="F35" s="42"/>
      <c r="G35" s="2"/>
      <c r="H35" s="2"/>
    </row>
    <row r="36" spans="1:9" ht="15" x14ac:dyDescent="0.3">
      <c r="A36" s="523" t="s">
        <v>469</v>
      </c>
      <c r="B36" s="523"/>
      <c r="C36" s="523"/>
      <c r="D36" s="523"/>
      <c r="E36" s="523"/>
      <c r="F36" s="523"/>
      <c r="G36" s="523"/>
      <c r="H36" s="523"/>
      <c r="I36" s="523"/>
    </row>
    <row r="37" spans="1:9" ht="15" x14ac:dyDescent="0.3">
      <c r="A37" s="163"/>
      <c r="B37" s="42"/>
      <c r="C37" s="42"/>
      <c r="D37" s="42"/>
      <c r="E37" s="42"/>
      <c r="F37" s="42"/>
      <c r="G37" s="2"/>
      <c r="H37" s="2"/>
    </row>
    <row r="38" spans="1:9" x14ac:dyDescent="0.2">
      <c r="A38" s="22"/>
      <c r="B38" s="22"/>
      <c r="C38" s="22"/>
      <c r="D38" s="22"/>
      <c r="E38" s="22"/>
      <c r="F38" s="22"/>
      <c r="G38" s="22"/>
      <c r="H38" s="22"/>
    </row>
    <row r="39" spans="1:9" ht="15" x14ac:dyDescent="0.3">
      <c r="A39" s="66" t="s">
        <v>93</v>
      </c>
      <c r="B39" s="2"/>
      <c r="C39" s="2"/>
      <c r="D39" s="2"/>
      <c r="E39" s="2"/>
      <c r="F39" s="2"/>
      <c r="G39" s="2"/>
      <c r="H39" s="2"/>
    </row>
    <row r="40" spans="1:9" ht="15" x14ac:dyDescent="0.3">
      <c r="A40" s="2"/>
      <c r="B40" s="2"/>
      <c r="C40" s="2"/>
      <c r="D40" s="2"/>
      <c r="E40" s="2"/>
      <c r="F40" s="2"/>
      <c r="G40" s="2"/>
      <c r="H40" s="2"/>
    </row>
    <row r="41" spans="1:9" ht="15" x14ac:dyDescent="0.3">
      <c r="A41" s="2"/>
      <c r="B41" s="2"/>
      <c r="C41" s="2"/>
      <c r="D41" s="2"/>
      <c r="E41" s="2"/>
      <c r="F41" s="2"/>
      <c r="G41" s="2"/>
      <c r="H41" s="12"/>
    </row>
    <row r="42" spans="1:9" ht="15" x14ac:dyDescent="0.3">
      <c r="A42" s="66"/>
      <c r="B42" s="66" t="s">
        <v>251</v>
      </c>
      <c r="C42" s="66"/>
      <c r="D42" s="66"/>
      <c r="E42" s="66"/>
      <c r="F42" s="66"/>
      <c r="G42" s="2"/>
      <c r="H42" s="12"/>
    </row>
    <row r="43" spans="1:9" ht="15" x14ac:dyDescent="0.3">
      <c r="A43" s="2"/>
      <c r="B43" s="2" t="s">
        <v>250</v>
      </c>
      <c r="C43" s="2"/>
      <c r="D43" s="2"/>
      <c r="E43" s="2"/>
      <c r="F43" s="2"/>
      <c r="G43" s="2"/>
      <c r="H43" s="12"/>
    </row>
    <row r="44" spans="1:9" x14ac:dyDescent="0.2">
      <c r="A44" s="62"/>
      <c r="B44" s="62" t="s">
        <v>123</v>
      </c>
      <c r="C44" s="62"/>
      <c r="D44" s="62"/>
      <c r="E44" s="62"/>
      <c r="F44" s="62"/>
    </row>
  </sheetData>
  <mergeCells count="9">
    <mergeCell ref="G1:H1"/>
    <mergeCell ref="G2:H2"/>
    <mergeCell ref="A36:I36"/>
    <mergeCell ref="A8:A9"/>
    <mergeCell ref="B8:B9"/>
    <mergeCell ref="C8:C9"/>
    <mergeCell ref="D8:D9"/>
    <mergeCell ref="E8:G8"/>
    <mergeCell ref="H8:I8"/>
  </mergeCells>
  <printOptions gridLines="1"/>
  <pageMargins left="0.25" right="0.25" top="0.75" bottom="0.75" header="0.3" footer="0.3"/>
  <pageSetup paperSize="9" scale="78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45"/>
  <sheetViews>
    <sheetView view="pageBreakPreview" zoomScale="80" zoomScaleSheetLayoutView="80" workbookViewId="0">
      <selection sqref="A1:F1"/>
    </sheetView>
  </sheetViews>
  <sheetFormatPr defaultColWidth="9.140625" defaultRowHeight="12.75" x14ac:dyDescent="0.2"/>
  <cols>
    <col min="1" max="1" width="5.42578125" style="147" customWidth="1"/>
    <col min="2" max="2" width="13.140625" style="147" customWidth="1"/>
    <col min="3" max="3" width="15.140625" style="147" customWidth="1"/>
    <col min="4" max="4" width="18" style="147" customWidth="1"/>
    <col min="5" max="5" width="20.5703125" style="147" customWidth="1"/>
    <col min="6" max="6" width="21.28515625" style="147" customWidth="1"/>
    <col min="7" max="7" width="15.140625" style="147" customWidth="1"/>
    <col min="8" max="8" width="15.5703125" style="147" customWidth="1"/>
    <col min="9" max="9" width="13.42578125" style="147" customWidth="1"/>
    <col min="10" max="10" width="0" style="147" hidden="1" customWidth="1"/>
    <col min="11" max="16384" width="9.140625" style="147"/>
  </cols>
  <sheetData>
    <row r="1" spans="1:10" ht="15" x14ac:dyDescent="0.3">
      <c r="A1" s="527" t="s">
        <v>488</v>
      </c>
      <c r="B1" s="527"/>
      <c r="C1" s="527"/>
      <c r="D1" s="527"/>
      <c r="E1" s="527"/>
      <c r="F1" s="527"/>
      <c r="G1" s="489" t="s">
        <v>94</v>
      </c>
      <c r="H1" s="489"/>
    </row>
    <row r="2" spans="1:10" ht="15" x14ac:dyDescent="0.3">
      <c r="A2" s="72" t="s">
        <v>124</v>
      </c>
      <c r="B2" s="71"/>
      <c r="C2" s="73"/>
      <c r="D2" s="73"/>
      <c r="E2" s="73"/>
      <c r="F2" s="73"/>
      <c r="G2" s="487" t="str">
        <f>'ფორმა N1'!M2</f>
        <v>01/01/2023-31/12/2023</v>
      </c>
      <c r="H2" s="487"/>
    </row>
    <row r="3" spans="1:10" ht="15" x14ac:dyDescent="0.3">
      <c r="A3" s="72"/>
      <c r="B3" s="72"/>
      <c r="C3" s="72"/>
      <c r="D3" s="72"/>
      <c r="E3" s="72"/>
      <c r="F3" s="72"/>
      <c r="G3" s="206"/>
      <c r="H3" s="206"/>
    </row>
    <row r="4" spans="1:10" ht="15" x14ac:dyDescent="0.3">
      <c r="A4" s="73" t="s">
        <v>254</v>
      </c>
      <c r="B4" s="73"/>
      <c r="C4" s="73"/>
      <c r="D4" s="73"/>
      <c r="E4" s="73"/>
      <c r="F4" s="73"/>
      <c r="G4" s="72"/>
      <c r="H4" s="72"/>
    </row>
    <row r="5" spans="1:10" ht="15" x14ac:dyDescent="0.3">
      <c r="A5" s="76" t="str">
        <f>'ფორმა N1'!D4</f>
        <v>მპგ "ერთიანი ნაციონალური მოძრაობა"</v>
      </c>
      <c r="B5" s="76"/>
      <c r="C5" s="76"/>
      <c r="D5" s="76"/>
      <c r="E5" s="76"/>
      <c r="F5" s="76"/>
      <c r="G5" s="77"/>
      <c r="H5" s="77"/>
    </row>
    <row r="6" spans="1:10" ht="15" x14ac:dyDescent="0.3">
      <c r="A6" s="73"/>
      <c r="B6" s="73"/>
      <c r="C6" s="73"/>
      <c r="D6" s="73"/>
      <c r="E6" s="73"/>
      <c r="F6" s="73"/>
      <c r="G6" s="72"/>
      <c r="H6" s="72"/>
    </row>
    <row r="7" spans="1:10" ht="15" x14ac:dyDescent="0.2">
      <c r="A7" s="205"/>
      <c r="B7" s="205"/>
      <c r="C7" s="205"/>
      <c r="D7" s="205"/>
      <c r="E7" s="205"/>
      <c r="F7" s="205"/>
      <c r="G7" s="74"/>
      <c r="H7" s="74"/>
    </row>
    <row r="8" spans="1:10" ht="30" x14ac:dyDescent="0.2">
      <c r="A8" s="86" t="s">
        <v>64</v>
      </c>
      <c r="B8" s="86" t="s">
        <v>309</v>
      </c>
      <c r="C8" s="86" t="s">
        <v>310</v>
      </c>
      <c r="D8" s="86" t="s">
        <v>209</v>
      </c>
      <c r="E8" s="86" t="s">
        <v>315</v>
      </c>
      <c r="F8" s="86" t="s">
        <v>311</v>
      </c>
      <c r="G8" s="75" t="s">
        <v>10</v>
      </c>
      <c r="H8" s="75" t="s">
        <v>9</v>
      </c>
      <c r="J8" s="170" t="s">
        <v>314</v>
      </c>
    </row>
    <row r="9" spans="1:10" ht="15" x14ac:dyDescent="0.2">
      <c r="A9" s="94"/>
      <c r="B9" s="94"/>
      <c r="C9" s="94"/>
      <c r="D9" s="94"/>
      <c r="E9" s="94"/>
      <c r="F9" s="94"/>
      <c r="G9" s="4"/>
      <c r="H9" s="4"/>
      <c r="J9" s="170" t="s">
        <v>0</v>
      </c>
    </row>
    <row r="10" spans="1:10" ht="15" x14ac:dyDescent="0.2">
      <c r="A10" s="94"/>
      <c r="B10" s="94"/>
      <c r="C10" s="94"/>
      <c r="D10" s="94"/>
      <c r="E10" s="94"/>
      <c r="F10" s="94"/>
      <c r="G10" s="4"/>
      <c r="H10" s="4"/>
    </row>
    <row r="11" spans="1:10" ht="15" x14ac:dyDescent="0.2">
      <c r="A11" s="83"/>
      <c r="B11" s="83"/>
      <c r="C11" s="83"/>
      <c r="D11" s="83"/>
      <c r="E11" s="83"/>
      <c r="F11" s="83"/>
      <c r="G11" s="4"/>
      <c r="H11" s="4"/>
    </row>
    <row r="12" spans="1:10" ht="15" x14ac:dyDescent="0.2">
      <c r="A12" s="83"/>
      <c r="B12" s="83"/>
      <c r="C12" s="83"/>
      <c r="D12" s="83"/>
      <c r="E12" s="83"/>
      <c r="F12" s="83"/>
      <c r="G12" s="4"/>
      <c r="H12" s="4"/>
    </row>
    <row r="13" spans="1:10" ht="15" x14ac:dyDescent="0.2">
      <c r="A13" s="83"/>
      <c r="B13" s="83"/>
      <c r="C13" s="83"/>
      <c r="D13" s="83"/>
      <c r="E13" s="83"/>
      <c r="F13" s="83"/>
      <c r="G13" s="4"/>
      <c r="H13" s="4"/>
    </row>
    <row r="14" spans="1:10" ht="15" x14ac:dyDescent="0.2">
      <c r="A14" s="83"/>
      <c r="B14" s="83"/>
      <c r="C14" s="83"/>
      <c r="D14" s="83"/>
      <c r="E14" s="83"/>
      <c r="F14" s="83"/>
      <c r="G14" s="4"/>
      <c r="H14" s="4"/>
    </row>
    <row r="15" spans="1:10" ht="15" x14ac:dyDescent="0.2">
      <c r="A15" s="83"/>
      <c r="B15" s="83"/>
      <c r="C15" s="83"/>
      <c r="D15" s="83"/>
      <c r="E15" s="83"/>
      <c r="F15" s="83"/>
      <c r="G15" s="4"/>
      <c r="H15" s="4"/>
    </row>
    <row r="16" spans="1:10" ht="15" x14ac:dyDescent="0.2">
      <c r="A16" s="83"/>
      <c r="B16" s="83"/>
      <c r="C16" s="83"/>
      <c r="D16" s="83"/>
      <c r="E16" s="83"/>
      <c r="F16" s="83"/>
      <c r="G16" s="4"/>
      <c r="H16" s="4"/>
    </row>
    <row r="17" spans="1:8" ht="15" x14ac:dyDescent="0.2">
      <c r="A17" s="83"/>
      <c r="B17" s="83"/>
      <c r="C17" s="83"/>
      <c r="D17" s="83"/>
      <c r="E17" s="83"/>
      <c r="F17" s="83"/>
      <c r="G17" s="4"/>
      <c r="H17" s="4"/>
    </row>
    <row r="18" spans="1:8" ht="15" x14ac:dyDescent="0.2">
      <c r="A18" s="83"/>
      <c r="B18" s="83"/>
      <c r="C18" s="83"/>
      <c r="D18" s="83"/>
      <c r="E18" s="83"/>
      <c r="F18" s="83"/>
      <c r="G18" s="4"/>
      <c r="H18" s="4"/>
    </row>
    <row r="19" spans="1:8" ht="15" x14ac:dyDescent="0.2">
      <c r="A19" s="83"/>
      <c r="B19" s="83"/>
      <c r="C19" s="83"/>
      <c r="D19" s="83"/>
      <c r="E19" s="83"/>
      <c r="F19" s="83"/>
      <c r="G19" s="4"/>
      <c r="H19" s="4"/>
    </row>
    <row r="20" spans="1:8" ht="15" x14ac:dyDescent="0.2">
      <c r="A20" s="83"/>
      <c r="B20" s="83"/>
      <c r="C20" s="83"/>
      <c r="D20" s="83"/>
      <c r="E20" s="83"/>
      <c r="F20" s="83"/>
      <c r="G20" s="4"/>
      <c r="H20" s="4"/>
    </row>
    <row r="21" spans="1:8" ht="15" x14ac:dyDescent="0.2">
      <c r="A21" s="83"/>
      <c r="B21" s="83"/>
      <c r="C21" s="83"/>
      <c r="D21" s="83"/>
      <c r="E21" s="83"/>
      <c r="F21" s="83"/>
      <c r="G21" s="4"/>
      <c r="H21" s="4"/>
    </row>
    <row r="22" spans="1:8" ht="15" x14ac:dyDescent="0.2">
      <c r="A22" s="83"/>
      <c r="B22" s="83"/>
      <c r="C22" s="83"/>
      <c r="D22" s="83"/>
      <c r="E22" s="83"/>
      <c r="F22" s="83"/>
      <c r="G22" s="4"/>
      <c r="H22" s="4"/>
    </row>
    <row r="23" spans="1:8" ht="15" x14ac:dyDescent="0.2">
      <c r="A23" s="83"/>
      <c r="B23" s="83"/>
      <c r="C23" s="83"/>
      <c r="D23" s="83"/>
      <c r="E23" s="83"/>
      <c r="F23" s="83"/>
      <c r="G23" s="4"/>
      <c r="H23" s="4"/>
    </row>
    <row r="24" spans="1:8" ht="15" x14ac:dyDescent="0.2">
      <c r="A24" s="83"/>
      <c r="B24" s="83"/>
      <c r="C24" s="83"/>
      <c r="D24" s="83"/>
      <c r="E24" s="83"/>
      <c r="F24" s="83"/>
      <c r="G24" s="4"/>
      <c r="H24" s="4"/>
    </row>
    <row r="25" spans="1:8" ht="15" x14ac:dyDescent="0.2">
      <c r="A25" s="83"/>
      <c r="B25" s="83"/>
      <c r="C25" s="83"/>
      <c r="D25" s="83"/>
      <c r="E25" s="83"/>
      <c r="F25" s="83"/>
      <c r="G25" s="4"/>
      <c r="H25" s="4"/>
    </row>
    <row r="26" spans="1:8" ht="15" x14ac:dyDescent="0.2">
      <c r="A26" s="83"/>
      <c r="B26" s="83"/>
      <c r="C26" s="83"/>
      <c r="D26" s="83"/>
      <c r="E26" s="83"/>
      <c r="F26" s="83"/>
      <c r="G26" s="4"/>
      <c r="H26" s="4"/>
    </row>
    <row r="27" spans="1:8" ht="15" x14ac:dyDescent="0.2">
      <c r="A27" s="83"/>
      <c r="B27" s="83"/>
      <c r="C27" s="83"/>
      <c r="D27" s="83"/>
      <c r="E27" s="83"/>
      <c r="F27" s="83"/>
      <c r="G27" s="4"/>
      <c r="H27" s="4"/>
    </row>
    <row r="28" spans="1:8" ht="15" x14ac:dyDescent="0.2">
      <c r="A28" s="83"/>
      <c r="B28" s="83"/>
      <c r="C28" s="83"/>
      <c r="D28" s="83"/>
      <c r="E28" s="83"/>
      <c r="F28" s="83"/>
      <c r="G28" s="4"/>
      <c r="H28" s="4"/>
    </row>
    <row r="29" spans="1:8" ht="15" x14ac:dyDescent="0.2">
      <c r="A29" s="83"/>
      <c r="B29" s="83"/>
      <c r="C29" s="83"/>
      <c r="D29" s="83"/>
      <c r="E29" s="83"/>
      <c r="F29" s="83"/>
      <c r="G29" s="4"/>
      <c r="H29" s="4"/>
    </row>
    <row r="30" spans="1:8" ht="15" x14ac:dyDescent="0.2">
      <c r="A30" s="83"/>
      <c r="B30" s="83"/>
      <c r="C30" s="83"/>
      <c r="D30" s="83"/>
      <c r="E30" s="83"/>
      <c r="F30" s="83"/>
      <c r="G30" s="4"/>
      <c r="H30" s="4"/>
    </row>
    <row r="31" spans="1:8" ht="15" x14ac:dyDescent="0.2">
      <c r="A31" s="83"/>
      <c r="B31" s="83"/>
      <c r="C31" s="83"/>
      <c r="D31" s="83"/>
      <c r="E31" s="83"/>
      <c r="F31" s="83"/>
      <c r="G31" s="4"/>
      <c r="H31" s="4"/>
    </row>
    <row r="32" spans="1:8" ht="15" x14ac:dyDescent="0.2">
      <c r="A32" s="83"/>
      <c r="B32" s="83"/>
      <c r="C32" s="83"/>
      <c r="D32" s="83"/>
      <c r="E32" s="83"/>
      <c r="F32" s="83"/>
      <c r="G32" s="4"/>
      <c r="H32" s="4"/>
    </row>
    <row r="33" spans="1:9" ht="15" x14ac:dyDescent="0.2">
      <c r="A33" s="83"/>
      <c r="B33" s="83"/>
      <c r="C33" s="83"/>
      <c r="D33" s="83"/>
      <c r="E33" s="83"/>
      <c r="F33" s="83"/>
      <c r="G33" s="4"/>
      <c r="H33" s="4"/>
    </row>
    <row r="34" spans="1:9" ht="15" x14ac:dyDescent="0.3">
      <c r="A34" s="83"/>
      <c r="B34" s="95"/>
      <c r="C34" s="95"/>
      <c r="D34" s="95"/>
      <c r="E34" s="95"/>
      <c r="F34" s="95" t="s">
        <v>313</v>
      </c>
      <c r="G34" s="82">
        <f>SUM(G9:G33)</f>
        <v>0</v>
      </c>
      <c r="H34" s="82">
        <f>SUM(H9:H33)</f>
        <v>0</v>
      </c>
    </row>
    <row r="35" spans="1:9" ht="15" x14ac:dyDescent="0.3">
      <c r="A35" s="168"/>
      <c r="B35" s="168"/>
      <c r="C35" s="168"/>
      <c r="D35" s="168"/>
      <c r="E35" s="168"/>
      <c r="F35" s="168"/>
      <c r="G35" s="168"/>
      <c r="H35" s="146"/>
      <c r="I35" s="146"/>
    </row>
    <row r="36" spans="1:9" ht="15" x14ac:dyDescent="0.3">
      <c r="A36" s="510" t="s">
        <v>470</v>
      </c>
      <c r="B36" s="510"/>
      <c r="C36" s="510"/>
      <c r="D36" s="510"/>
      <c r="E36" s="510"/>
      <c r="F36" s="510"/>
      <c r="G36" s="510"/>
      <c r="H36" s="510"/>
      <c r="I36" s="146"/>
    </row>
    <row r="37" spans="1:9" ht="15" x14ac:dyDescent="0.3">
      <c r="A37" s="169"/>
      <c r="B37" s="169"/>
      <c r="C37" s="168"/>
      <c r="D37" s="168"/>
      <c r="E37" s="168"/>
      <c r="F37" s="168"/>
      <c r="G37" s="168"/>
      <c r="H37" s="146"/>
      <c r="I37" s="146"/>
    </row>
    <row r="38" spans="1:9" ht="15" x14ac:dyDescent="0.3">
      <c r="A38" s="169"/>
      <c r="B38" s="169"/>
      <c r="C38" s="146"/>
      <c r="D38" s="146"/>
      <c r="E38" s="146"/>
      <c r="F38" s="146"/>
      <c r="G38" s="146"/>
      <c r="H38" s="146"/>
      <c r="I38" s="146"/>
    </row>
    <row r="39" spans="1:9" x14ac:dyDescent="0.2">
      <c r="A39" s="167"/>
      <c r="B39" s="167"/>
      <c r="C39" s="167"/>
      <c r="D39" s="167"/>
      <c r="E39" s="167"/>
      <c r="F39" s="167"/>
      <c r="G39" s="167"/>
      <c r="H39" s="167"/>
      <c r="I39" s="167"/>
    </row>
    <row r="40" spans="1:9" ht="15" x14ac:dyDescent="0.3">
      <c r="A40" s="151" t="s">
        <v>93</v>
      </c>
      <c r="B40" s="151"/>
      <c r="C40" s="146"/>
      <c r="D40" s="146"/>
      <c r="E40" s="146"/>
      <c r="F40" s="146"/>
      <c r="G40" s="146"/>
      <c r="H40" s="146"/>
      <c r="I40" s="146"/>
    </row>
    <row r="41" spans="1:9" ht="15" x14ac:dyDescent="0.3">
      <c r="A41" s="146"/>
      <c r="B41" s="146"/>
      <c r="C41" s="146"/>
      <c r="D41" s="146"/>
      <c r="E41" s="146"/>
      <c r="F41" s="146"/>
      <c r="G41" s="146"/>
      <c r="H41" s="146"/>
      <c r="I41" s="146"/>
    </row>
    <row r="42" spans="1:9" ht="15" x14ac:dyDescent="0.3">
      <c r="A42" s="146"/>
      <c r="B42" s="146"/>
      <c r="C42" s="146"/>
      <c r="D42" s="146"/>
      <c r="E42" s="146"/>
      <c r="F42" s="146"/>
      <c r="G42" s="146"/>
      <c r="H42" s="146"/>
      <c r="I42" s="152"/>
    </row>
    <row r="43" spans="1:9" ht="15" x14ac:dyDescent="0.3">
      <c r="A43" s="151"/>
      <c r="B43" s="151"/>
      <c r="C43" s="151" t="s">
        <v>370</v>
      </c>
      <c r="D43" s="151"/>
      <c r="E43" s="168"/>
      <c r="F43" s="151"/>
      <c r="G43" s="151"/>
      <c r="H43" s="146"/>
      <c r="I43" s="152"/>
    </row>
    <row r="44" spans="1:9" ht="15" x14ac:dyDescent="0.3">
      <c r="A44" s="146"/>
      <c r="B44" s="146"/>
      <c r="C44" s="146" t="s">
        <v>250</v>
      </c>
      <c r="D44" s="146"/>
      <c r="E44" s="146"/>
      <c r="F44" s="146"/>
      <c r="G44" s="146"/>
      <c r="H44" s="146"/>
      <c r="I44" s="152"/>
    </row>
    <row r="45" spans="1:9" x14ac:dyDescent="0.2">
      <c r="A45" s="153"/>
      <c r="B45" s="153"/>
      <c r="C45" s="153" t="s">
        <v>123</v>
      </c>
      <c r="D45" s="153"/>
      <c r="E45" s="153"/>
      <c r="F45" s="153"/>
      <c r="G45" s="153"/>
    </row>
  </sheetData>
  <mergeCells count="4">
    <mergeCell ref="G1:H1"/>
    <mergeCell ref="G2:H2"/>
    <mergeCell ref="A1:F1"/>
    <mergeCell ref="A36:H36"/>
  </mergeCells>
  <printOptions gridLines="1"/>
  <pageMargins left="0.25" right="0.25" top="0.75" bottom="0.75" header="0.3" footer="0.3"/>
  <pageSetup paperSize="9" scale="81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L47"/>
  <sheetViews>
    <sheetView view="pageBreakPreview" topLeftCell="A7" zoomScale="80" zoomScaleSheetLayoutView="80" workbookViewId="0">
      <selection activeCell="H21" sqref="H21"/>
    </sheetView>
  </sheetViews>
  <sheetFormatPr defaultColWidth="9.140625" defaultRowHeight="12.75" x14ac:dyDescent="0.2"/>
  <cols>
    <col min="1" max="1" width="5.42578125" style="170" customWidth="1"/>
    <col min="2" max="2" width="27.5703125" style="170" customWidth="1"/>
    <col min="3" max="3" width="19.28515625" style="170" customWidth="1"/>
    <col min="4" max="4" width="16.85546875" style="170" customWidth="1"/>
    <col min="5" max="5" width="13.140625" style="170" customWidth="1"/>
    <col min="6" max="6" width="17" style="170" customWidth="1"/>
    <col min="7" max="7" width="13.7109375" style="170" customWidth="1"/>
    <col min="8" max="8" width="19.42578125" style="170" bestFit="1" customWidth="1"/>
    <col min="9" max="9" width="18.5703125" style="170" bestFit="1" customWidth="1"/>
    <col min="10" max="10" width="16.7109375" style="170" customWidth="1"/>
    <col min="11" max="11" width="17.7109375" style="170" customWidth="1"/>
    <col min="12" max="12" width="12.85546875" style="170" customWidth="1"/>
    <col min="13" max="16384" width="9.140625" style="170"/>
  </cols>
  <sheetData>
    <row r="2" spans="1:12" ht="15" x14ac:dyDescent="0.3">
      <c r="A2" s="514" t="s">
        <v>389</v>
      </c>
      <c r="B2" s="514"/>
      <c r="C2" s="514"/>
      <c r="D2" s="514"/>
      <c r="E2" s="264"/>
      <c r="F2" s="73"/>
      <c r="G2" s="73"/>
      <c r="H2" s="73"/>
      <c r="I2" s="73"/>
      <c r="J2" s="267"/>
      <c r="K2" s="266"/>
      <c r="L2" s="266" t="s">
        <v>94</v>
      </c>
    </row>
    <row r="3" spans="1:12" ht="15" x14ac:dyDescent="0.3">
      <c r="A3" s="72" t="s">
        <v>124</v>
      </c>
      <c r="B3" s="71"/>
      <c r="C3" s="73"/>
      <c r="D3" s="73"/>
      <c r="E3" s="73"/>
      <c r="F3" s="73"/>
      <c r="G3" s="73"/>
      <c r="H3" s="73"/>
      <c r="I3" s="73"/>
      <c r="J3" s="267"/>
      <c r="K3" s="487" t="str">
        <f>'ფორმა N1'!M2</f>
        <v>01/01/2023-31/12/2023</v>
      </c>
      <c r="L3" s="487"/>
    </row>
    <row r="4" spans="1:12" ht="15" x14ac:dyDescent="0.3">
      <c r="A4" s="72"/>
      <c r="B4" s="72"/>
      <c r="C4" s="71"/>
      <c r="D4" s="71"/>
      <c r="E4" s="71"/>
      <c r="F4" s="71"/>
      <c r="G4" s="71"/>
      <c r="H4" s="71"/>
      <c r="I4" s="71"/>
      <c r="J4" s="267"/>
      <c r="K4" s="267"/>
      <c r="L4" s="267"/>
    </row>
    <row r="5" spans="1:12" ht="15" x14ac:dyDescent="0.3">
      <c r="A5" s="73" t="s">
        <v>254</v>
      </c>
      <c r="B5" s="73"/>
      <c r="C5" s="73"/>
      <c r="D5" s="73"/>
      <c r="E5" s="73"/>
      <c r="F5" s="73"/>
      <c r="G5" s="73"/>
      <c r="H5" s="73"/>
      <c r="I5" s="73"/>
      <c r="J5" s="72"/>
      <c r="K5" s="72"/>
      <c r="L5" s="72"/>
    </row>
    <row r="6" spans="1:12" ht="15" x14ac:dyDescent="0.3">
      <c r="A6" s="76" t="str">
        <f>'ფორმა N1'!D4</f>
        <v>მპგ "ერთიანი ნაციონალური მოძრაობა"</v>
      </c>
      <c r="B6" s="76"/>
      <c r="C6" s="76"/>
      <c r="D6" s="76"/>
      <c r="E6" s="76"/>
      <c r="F6" s="76"/>
      <c r="G6" s="76"/>
      <c r="H6" s="76"/>
      <c r="I6" s="76"/>
      <c r="J6" s="77"/>
      <c r="K6" s="77"/>
    </row>
    <row r="7" spans="1:12" ht="15" x14ac:dyDescent="0.3">
      <c r="A7" s="73"/>
      <c r="B7" s="73"/>
      <c r="C7" s="73"/>
      <c r="D7" s="73"/>
      <c r="E7" s="73"/>
      <c r="F7" s="73"/>
      <c r="G7" s="73"/>
      <c r="H7" s="73"/>
      <c r="I7" s="73"/>
      <c r="J7" s="72"/>
      <c r="K7" s="72"/>
      <c r="L7" s="72"/>
    </row>
    <row r="8" spans="1:12" ht="15" x14ac:dyDescent="0.2">
      <c r="A8" s="262"/>
      <c r="B8" s="262"/>
      <c r="C8" s="262"/>
      <c r="D8" s="262"/>
      <c r="E8" s="262"/>
      <c r="F8" s="262"/>
      <c r="G8" s="262"/>
      <c r="H8" s="262"/>
      <c r="I8" s="262"/>
      <c r="J8" s="74"/>
      <c r="K8" s="74"/>
      <c r="L8" s="74"/>
    </row>
    <row r="9" spans="1:12" ht="45" x14ac:dyDescent="0.2">
      <c r="A9" s="86" t="s">
        <v>64</v>
      </c>
      <c r="B9" s="86" t="s">
        <v>390</v>
      </c>
      <c r="C9" s="86" t="s">
        <v>391</v>
      </c>
      <c r="D9" s="86" t="s">
        <v>392</v>
      </c>
      <c r="E9" s="86" t="s">
        <v>393</v>
      </c>
      <c r="F9" s="86" t="s">
        <v>394</v>
      </c>
      <c r="G9" s="86" t="s">
        <v>395</v>
      </c>
      <c r="H9" s="86" t="s">
        <v>416</v>
      </c>
      <c r="I9" s="86" t="s">
        <v>396</v>
      </c>
      <c r="J9" s="86" t="s">
        <v>397</v>
      </c>
      <c r="K9" s="86" t="s">
        <v>398</v>
      </c>
      <c r="L9" s="86" t="s">
        <v>293</v>
      </c>
    </row>
    <row r="10" spans="1:12" ht="15" x14ac:dyDescent="0.2">
      <c r="A10" s="94">
        <v>1</v>
      </c>
      <c r="B10" s="355"/>
      <c r="C10" s="94"/>
      <c r="D10" s="94"/>
      <c r="E10" s="94"/>
      <c r="F10" s="94"/>
      <c r="G10" s="94"/>
      <c r="H10" s="94"/>
      <c r="I10" s="94"/>
      <c r="J10" s="4"/>
      <c r="K10" s="4"/>
      <c r="L10" s="94"/>
    </row>
    <row r="11" spans="1:12" ht="15" x14ac:dyDescent="0.2">
      <c r="A11" s="94">
        <v>2</v>
      </c>
      <c r="B11" s="355"/>
      <c r="C11" s="94"/>
      <c r="D11" s="94"/>
      <c r="E11" s="94"/>
      <c r="F11" s="94"/>
      <c r="G11" s="94"/>
      <c r="H11" s="94"/>
      <c r="I11" s="94"/>
      <c r="J11" s="4"/>
      <c r="K11" s="4"/>
      <c r="L11" s="94"/>
    </row>
    <row r="12" spans="1:12" ht="15" x14ac:dyDescent="0.2">
      <c r="A12" s="94">
        <v>3</v>
      </c>
      <c r="B12" s="355"/>
      <c r="C12" s="83"/>
      <c r="D12" s="83"/>
      <c r="E12" s="83"/>
      <c r="F12" s="83"/>
      <c r="G12" s="83"/>
      <c r="H12" s="83"/>
      <c r="I12" s="83"/>
      <c r="J12" s="4"/>
      <c r="K12" s="4"/>
      <c r="L12" s="83"/>
    </row>
    <row r="13" spans="1:12" ht="15" x14ac:dyDescent="0.2">
      <c r="A13" s="94">
        <v>4</v>
      </c>
      <c r="B13" s="355"/>
      <c r="C13" s="83"/>
      <c r="D13" s="83"/>
      <c r="E13" s="83"/>
      <c r="F13" s="83"/>
      <c r="G13" s="83"/>
      <c r="H13" s="83"/>
      <c r="I13" s="83"/>
      <c r="J13" s="4"/>
      <c r="K13" s="4"/>
      <c r="L13" s="83"/>
    </row>
    <row r="14" spans="1:12" ht="15" x14ac:dyDescent="0.2">
      <c r="A14" s="94">
        <v>5</v>
      </c>
      <c r="B14" s="355"/>
      <c r="C14" s="83"/>
      <c r="D14" s="83"/>
      <c r="E14" s="83"/>
      <c r="F14" s="83"/>
      <c r="G14" s="83"/>
      <c r="H14" s="83"/>
      <c r="I14" s="83"/>
      <c r="J14" s="4"/>
      <c r="K14" s="4"/>
      <c r="L14" s="83"/>
    </row>
    <row r="15" spans="1:12" ht="15" x14ac:dyDescent="0.2">
      <c r="A15" s="94">
        <v>6</v>
      </c>
      <c r="B15" s="355"/>
      <c r="C15" s="83"/>
      <c r="D15" s="83"/>
      <c r="E15" s="83"/>
      <c r="F15" s="83"/>
      <c r="G15" s="83"/>
      <c r="H15" s="83"/>
      <c r="I15" s="83"/>
      <c r="J15" s="4"/>
      <c r="K15" s="4"/>
      <c r="L15" s="83"/>
    </row>
    <row r="16" spans="1:12" ht="15" x14ac:dyDescent="0.2">
      <c r="A16" s="94">
        <v>7</v>
      </c>
      <c r="B16" s="355"/>
      <c r="C16" s="83"/>
      <c r="D16" s="83"/>
      <c r="E16" s="83"/>
      <c r="F16" s="83"/>
      <c r="G16" s="83"/>
      <c r="H16" s="83"/>
      <c r="I16" s="83"/>
      <c r="J16" s="4"/>
      <c r="K16" s="4"/>
      <c r="L16" s="83"/>
    </row>
    <row r="17" spans="1:12" ht="15" x14ac:dyDescent="0.2">
      <c r="A17" s="94">
        <v>8</v>
      </c>
      <c r="B17" s="355"/>
      <c r="C17" s="83"/>
      <c r="D17" s="83"/>
      <c r="E17" s="83"/>
      <c r="F17" s="83"/>
      <c r="G17" s="83"/>
      <c r="H17" s="83"/>
      <c r="I17" s="83"/>
      <c r="J17" s="4"/>
      <c r="K17" s="4"/>
      <c r="L17" s="83"/>
    </row>
    <row r="18" spans="1:12" ht="15" x14ac:dyDescent="0.2">
      <c r="A18" s="94">
        <v>9</v>
      </c>
      <c r="B18" s="355"/>
      <c r="C18" s="83"/>
      <c r="D18" s="83"/>
      <c r="E18" s="83"/>
      <c r="F18" s="83"/>
      <c r="G18" s="83"/>
      <c r="H18" s="83"/>
      <c r="I18" s="83"/>
      <c r="J18" s="4"/>
      <c r="K18" s="4"/>
      <c r="L18" s="83"/>
    </row>
    <row r="19" spans="1:12" ht="15" x14ac:dyDescent="0.2">
      <c r="A19" s="94">
        <v>10</v>
      </c>
      <c r="B19" s="355"/>
      <c r="C19" s="83"/>
      <c r="D19" s="83"/>
      <c r="E19" s="83"/>
      <c r="F19" s="83"/>
      <c r="G19" s="83"/>
      <c r="H19" s="83"/>
      <c r="I19" s="83"/>
      <c r="J19" s="4"/>
      <c r="K19" s="4"/>
      <c r="L19" s="83"/>
    </row>
    <row r="20" spans="1:12" ht="15" x14ac:dyDescent="0.2">
      <c r="A20" s="94">
        <v>11</v>
      </c>
      <c r="B20" s="355"/>
      <c r="C20" s="83"/>
      <c r="D20" s="83"/>
      <c r="E20" s="83"/>
      <c r="F20" s="83"/>
      <c r="G20" s="83"/>
      <c r="H20" s="83"/>
      <c r="I20" s="83"/>
      <c r="J20" s="4"/>
      <c r="K20" s="4"/>
      <c r="L20" s="83"/>
    </row>
    <row r="21" spans="1:12" ht="15" x14ac:dyDescent="0.2">
      <c r="A21" s="94">
        <v>12</v>
      </c>
      <c r="B21" s="355"/>
      <c r="C21" s="83"/>
      <c r="D21" s="83"/>
      <c r="E21" s="83"/>
      <c r="F21" s="83"/>
      <c r="G21" s="83"/>
      <c r="H21" s="83"/>
      <c r="I21" s="83"/>
      <c r="J21" s="4"/>
      <c r="K21" s="4"/>
      <c r="L21" s="83"/>
    </row>
    <row r="22" spans="1:12" ht="15" x14ac:dyDescent="0.2">
      <c r="A22" s="94">
        <v>13</v>
      </c>
      <c r="B22" s="355"/>
      <c r="C22" s="83"/>
      <c r="D22" s="83"/>
      <c r="E22" s="83"/>
      <c r="F22" s="83"/>
      <c r="G22" s="83"/>
      <c r="H22" s="83"/>
      <c r="I22" s="83"/>
      <c r="J22" s="4"/>
      <c r="K22" s="4"/>
      <c r="L22" s="83"/>
    </row>
    <row r="23" spans="1:12" ht="15" x14ac:dyDescent="0.2">
      <c r="A23" s="94">
        <v>14</v>
      </c>
      <c r="B23" s="355"/>
      <c r="C23" s="83"/>
      <c r="D23" s="83"/>
      <c r="E23" s="83"/>
      <c r="F23" s="83"/>
      <c r="G23" s="83"/>
      <c r="H23" s="83"/>
      <c r="I23" s="83"/>
      <c r="J23" s="4"/>
      <c r="K23" s="4"/>
      <c r="L23" s="83"/>
    </row>
    <row r="24" spans="1:12" ht="15" x14ac:dyDescent="0.2">
      <c r="A24" s="94">
        <v>15</v>
      </c>
      <c r="B24" s="355"/>
      <c r="C24" s="83"/>
      <c r="D24" s="83"/>
      <c r="E24" s="83"/>
      <c r="F24" s="83"/>
      <c r="G24" s="83"/>
      <c r="H24" s="83"/>
      <c r="I24" s="83"/>
      <c r="J24" s="4"/>
      <c r="K24" s="4"/>
      <c r="L24" s="83"/>
    </row>
    <row r="25" spans="1:12" ht="15" x14ac:dyDescent="0.2">
      <c r="A25" s="94">
        <v>16</v>
      </c>
      <c r="B25" s="355"/>
      <c r="C25" s="83"/>
      <c r="D25" s="83"/>
      <c r="E25" s="83"/>
      <c r="F25" s="83"/>
      <c r="G25" s="83"/>
      <c r="H25" s="83"/>
      <c r="I25" s="83"/>
      <c r="J25" s="4"/>
      <c r="K25" s="4"/>
      <c r="L25" s="83"/>
    </row>
    <row r="26" spans="1:12" ht="15" x14ac:dyDescent="0.2">
      <c r="A26" s="94">
        <v>17</v>
      </c>
      <c r="B26" s="355"/>
      <c r="C26" s="83"/>
      <c r="D26" s="83"/>
      <c r="E26" s="83"/>
      <c r="F26" s="83"/>
      <c r="G26" s="83"/>
      <c r="H26" s="83"/>
      <c r="I26" s="83"/>
      <c r="J26" s="4"/>
      <c r="K26" s="4"/>
      <c r="L26" s="83"/>
    </row>
    <row r="27" spans="1:12" ht="15" x14ac:dyDescent="0.2">
      <c r="A27" s="94">
        <v>18</v>
      </c>
      <c r="B27" s="355"/>
      <c r="C27" s="83"/>
      <c r="D27" s="83"/>
      <c r="E27" s="83"/>
      <c r="F27" s="83"/>
      <c r="G27" s="83"/>
      <c r="H27" s="83"/>
      <c r="I27" s="83"/>
      <c r="J27" s="4"/>
      <c r="K27" s="4"/>
      <c r="L27" s="83"/>
    </row>
    <row r="28" spans="1:12" ht="15" x14ac:dyDescent="0.2">
      <c r="A28" s="94">
        <v>19</v>
      </c>
      <c r="B28" s="355"/>
      <c r="C28" s="83"/>
      <c r="D28" s="83"/>
      <c r="E28" s="83"/>
      <c r="F28" s="83"/>
      <c r="G28" s="83"/>
      <c r="H28" s="83"/>
      <c r="I28" s="83"/>
      <c r="J28" s="4"/>
      <c r="K28" s="4"/>
      <c r="L28" s="83"/>
    </row>
    <row r="29" spans="1:12" ht="15" x14ac:dyDescent="0.2">
      <c r="A29" s="94">
        <v>20</v>
      </c>
      <c r="B29" s="355"/>
      <c r="C29" s="83"/>
      <c r="D29" s="83"/>
      <c r="E29" s="83"/>
      <c r="F29" s="83"/>
      <c r="G29" s="83"/>
      <c r="H29" s="83"/>
      <c r="I29" s="83"/>
      <c r="J29" s="4"/>
      <c r="K29" s="4"/>
      <c r="L29" s="83"/>
    </row>
    <row r="30" spans="1:12" ht="15" x14ac:dyDescent="0.2">
      <c r="A30" s="94">
        <v>21</v>
      </c>
      <c r="B30" s="355"/>
      <c r="C30" s="83"/>
      <c r="D30" s="83"/>
      <c r="E30" s="83"/>
      <c r="F30" s="83"/>
      <c r="G30" s="83"/>
      <c r="H30" s="83"/>
      <c r="I30" s="83"/>
      <c r="J30" s="4"/>
      <c r="K30" s="4"/>
      <c r="L30" s="83"/>
    </row>
    <row r="31" spans="1:12" ht="15" x14ac:dyDescent="0.2">
      <c r="A31" s="94">
        <v>22</v>
      </c>
      <c r="B31" s="355"/>
      <c r="C31" s="83"/>
      <c r="D31" s="83"/>
      <c r="E31" s="83"/>
      <c r="F31" s="83"/>
      <c r="G31" s="83"/>
      <c r="H31" s="83"/>
      <c r="I31" s="83"/>
      <c r="J31" s="4"/>
      <c r="K31" s="4"/>
      <c r="L31" s="83"/>
    </row>
    <row r="32" spans="1:12" ht="15" x14ac:dyDescent="0.2">
      <c r="A32" s="94">
        <v>23</v>
      </c>
      <c r="B32" s="355"/>
      <c r="C32" s="83"/>
      <c r="D32" s="83"/>
      <c r="E32" s="83"/>
      <c r="F32" s="83"/>
      <c r="G32" s="83"/>
      <c r="H32" s="83"/>
      <c r="I32" s="83"/>
      <c r="J32" s="4"/>
      <c r="K32" s="4"/>
      <c r="L32" s="83"/>
    </row>
    <row r="33" spans="1:12" ht="15" x14ac:dyDescent="0.2">
      <c r="A33" s="94">
        <v>24</v>
      </c>
      <c r="B33" s="355"/>
      <c r="C33" s="83"/>
      <c r="D33" s="83"/>
      <c r="E33" s="83"/>
      <c r="F33" s="83"/>
      <c r="G33" s="83"/>
      <c r="H33" s="83"/>
      <c r="I33" s="83"/>
      <c r="J33" s="4"/>
      <c r="K33" s="4"/>
      <c r="L33" s="83"/>
    </row>
    <row r="34" spans="1:12" ht="15" x14ac:dyDescent="0.2">
      <c r="A34" s="83" t="s">
        <v>256</v>
      </c>
      <c r="B34" s="355"/>
      <c r="C34" s="83"/>
      <c r="D34" s="83"/>
      <c r="E34" s="83"/>
      <c r="F34" s="83"/>
      <c r="G34" s="83"/>
      <c r="H34" s="83"/>
      <c r="I34" s="83"/>
      <c r="J34" s="4"/>
      <c r="K34" s="4"/>
      <c r="L34" s="83"/>
    </row>
    <row r="35" spans="1:12" ht="15" x14ac:dyDescent="0.3">
      <c r="A35" s="83"/>
      <c r="B35" s="355"/>
      <c r="C35" s="95"/>
      <c r="D35" s="95"/>
      <c r="E35" s="95"/>
      <c r="F35" s="95"/>
      <c r="G35" s="83"/>
      <c r="H35" s="83"/>
      <c r="I35" s="83"/>
      <c r="J35" s="83" t="s">
        <v>399</v>
      </c>
      <c r="K35" s="82">
        <f>SUM(K10:K34)</f>
        <v>0</v>
      </c>
      <c r="L35" s="83"/>
    </row>
    <row r="36" spans="1:12" ht="15" x14ac:dyDescent="0.3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46"/>
    </row>
    <row r="37" spans="1:12" ht="26.25" customHeight="1" x14ac:dyDescent="0.2">
      <c r="A37" s="519" t="s">
        <v>501</v>
      </c>
      <c r="B37" s="519"/>
      <c r="C37" s="519"/>
      <c r="D37" s="519"/>
      <c r="E37" s="519"/>
      <c r="F37" s="519"/>
      <c r="G37" s="519"/>
      <c r="H37" s="519"/>
      <c r="I37" s="519"/>
      <c r="J37" s="519"/>
      <c r="K37" s="519"/>
      <c r="L37" s="519"/>
    </row>
    <row r="38" spans="1:12" ht="15" x14ac:dyDescent="0.2">
      <c r="A38" s="511" t="s">
        <v>462</v>
      </c>
      <c r="B38" s="511"/>
      <c r="C38" s="511"/>
      <c r="D38" s="511"/>
      <c r="E38" s="511"/>
      <c r="F38" s="511"/>
      <c r="G38" s="511"/>
      <c r="H38" s="511"/>
      <c r="I38" s="511"/>
      <c r="J38" s="511"/>
      <c r="K38" s="511"/>
      <c r="L38" s="511"/>
    </row>
    <row r="39" spans="1:12" ht="15" x14ac:dyDescent="0.2">
      <c r="A39" s="511" t="s">
        <v>483</v>
      </c>
      <c r="B39" s="511"/>
      <c r="C39" s="511"/>
      <c r="D39" s="511"/>
      <c r="E39" s="511"/>
      <c r="F39" s="511"/>
      <c r="G39" s="511"/>
      <c r="H39" s="511"/>
      <c r="I39" s="511"/>
      <c r="J39" s="511"/>
      <c r="K39" s="511"/>
      <c r="L39" s="511"/>
    </row>
    <row r="40" spans="1:12" ht="15" x14ac:dyDescent="0.2">
      <c r="A40" s="511" t="s">
        <v>471</v>
      </c>
      <c r="B40" s="511"/>
      <c r="C40" s="511"/>
      <c r="D40" s="511"/>
      <c r="E40" s="511"/>
      <c r="F40" s="511"/>
      <c r="G40" s="511"/>
      <c r="H40" s="511"/>
      <c r="I40" s="511"/>
      <c r="J40" s="511"/>
      <c r="K40" s="511"/>
      <c r="L40" s="511"/>
    </row>
    <row r="41" spans="1:12" ht="34.5" customHeight="1" x14ac:dyDescent="0.2">
      <c r="A41" s="512" t="s">
        <v>464</v>
      </c>
      <c r="B41" s="512"/>
      <c r="C41" s="512"/>
      <c r="D41" s="512"/>
      <c r="E41" s="512"/>
      <c r="F41" s="512"/>
      <c r="G41" s="512"/>
      <c r="H41" s="512"/>
      <c r="I41" s="512"/>
      <c r="J41" s="512"/>
      <c r="K41" s="512"/>
      <c r="L41" s="512"/>
    </row>
    <row r="42" spans="1:12" s="300" customFormat="1" ht="15" customHeight="1" x14ac:dyDescent="0.2">
      <c r="A42" s="528"/>
      <c r="B42" s="528"/>
      <c r="C42" s="528"/>
      <c r="D42" s="528"/>
      <c r="E42" s="528"/>
      <c r="F42" s="528"/>
      <c r="G42" s="528"/>
      <c r="H42" s="528"/>
      <c r="I42" s="528"/>
      <c r="J42" s="528"/>
      <c r="K42" s="528"/>
      <c r="L42" s="528"/>
    </row>
    <row r="43" spans="1:12" ht="15" x14ac:dyDescent="0.3">
      <c r="A43" s="515" t="s">
        <v>93</v>
      </c>
      <c r="B43" s="515"/>
      <c r="C43" s="356"/>
      <c r="D43" s="357"/>
      <c r="E43" s="357"/>
      <c r="F43" s="356"/>
      <c r="G43" s="356"/>
      <c r="H43" s="356"/>
      <c r="I43" s="356"/>
      <c r="J43" s="356"/>
      <c r="K43" s="146"/>
    </row>
    <row r="44" spans="1:12" ht="15" x14ac:dyDescent="0.3">
      <c r="A44" s="356"/>
      <c r="B44" s="357"/>
      <c r="C44" s="356"/>
      <c r="D44" s="357"/>
      <c r="E44" s="357"/>
      <c r="F44" s="356"/>
      <c r="G44" s="356"/>
      <c r="H44" s="356"/>
      <c r="I44" s="356"/>
      <c r="J44" s="358"/>
      <c r="K44" s="146"/>
    </row>
    <row r="45" spans="1:12" ht="15" x14ac:dyDescent="0.3">
      <c r="A45" s="356"/>
      <c r="B45" s="357"/>
      <c r="C45" s="516" t="s">
        <v>248</v>
      </c>
      <c r="D45" s="516"/>
      <c r="E45" s="359"/>
      <c r="F45" s="360"/>
      <c r="G45" s="517" t="s">
        <v>400</v>
      </c>
      <c r="H45" s="517"/>
      <c r="I45" s="517"/>
      <c r="J45" s="361"/>
      <c r="K45" s="146"/>
    </row>
    <row r="46" spans="1:12" ht="15" x14ac:dyDescent="0.3">
      <c r="A46" s="356"/>
      <c r="B46" s="357"/>
      <c r="C46" s="356"/>
      <c r="D46" s="357"/>
      <c r="E46" s="357"/>
      <c r="F46" s="356"/>
      <c r="G46" s="518"/>
      <c r="H46" s="518"/>
      <c r="I46" s="518"/>
      <c r="J46" s="361"/>
      <c r="K46" s="146"/>
    </row>
    <row r="47" spans="1:12" ht="15" x14ac:dyDescent="0.3">
      <c r="A47" s="356"/>
      <c r="B47" s="357"/>
      <c r="C47" s="513" t="s">
        <v>123</v>
      </c>
      <c r="D47" s="513"/>
      <c r="E47" s="359"/>
      <c r="F47" s="360"/>
      <c r="G47" s="356"/>
      <c r="H47" s="356"/>
      <c r="I47" s="356"/>
      <c r="J47" s="356"/>
      <c r="K47" s="146"/>
    </row>
  </sheetData>
  <mergeCells count="12">
    <mergeCell ref="C47:D47"/>
    <mergeCell ref="A2:D2"/>
    <mergeCell ref="K3:L3"/>
    <mergeCell ref="A43:B43"/>
    <mergeCell ref="C45:D45"/>
    <mergeCell ref="G45:I46"/>
    <mergeCell ref="A37:L37"/>
    <mergeCell ref="A38:L38"/>
    <mergeCell ref="A39:L39"/>
    <mergeCell ref="A40:L40"/>
    <mergeCell ref="A41:L41"/>
    <mergeCell ref="A42:L42"/>
  </mergeCells>
  <dataValidations count="1">
    <dataValidation type="list" allowBlank="1" showInputMessage="1" showErrorMessage="1" sqref="B10:B35" xr:uid="{00000000-0002-0000-0E00-000000000000}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paperSize="9" scale="7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/>
  <dimension ref="A1:I93"/>
  <sheetViews>
    <sheetView showGridLines="0" topLeftCell="A58" zoomScale="80" zoomScaleNormal="80" zoomScaleSheetLayoutView="80" workbookViewId="0"/>
  </sheetViews>
  <sheetFormatPr defaultColWidth="9.140625" defaultRowHeight="15" x14ac:dyDescent="0.3"/>
  <cols>
    <col min="1" max="1" width="12.85546875" style="27" customWidth="1"/>
    <col min="2" max="2" width="65.5703125" style="26" customWidth="1"/>
    <col min="3" max="4" width="14.85546875" style="2" customWidth="1"/>
    <col min="5" max="5" width="0.85546875" style="2" customWidth="1"/>
    <col min="6" max="8" width="9.140625" style="2"/>
    <col min="9" max="9" width="10.5703125" style="2" customWidth="1"/>
    <col min="10" max="16384" width="9.140625" style="2"/>
  </cols>
  <sheetData>
    <row r="1" spans="1:9" x14ac:dyDescent="0.3">
      <c r="A1" s="71" t="s">
        <v>500</v>
      </c>
      <c r="B1" s="114"/>
      <c r="C1" s="529" t="s">
        <v>182</v>
      </c>
      <c r="D1" s="529"/>
      <c r="E1" s="100"/>
    </row>
    <row r="2" spans="1:9" x14ac:dyDescent="0.3">
      <c r="A2" s="72" t="s">
        <v>124</v>
      </c>
      <c r="B2" s="114"/>
      <c r="C2" s="73"/>
      <c r="D2" s="460">
        <v>45291</v>
      </c>
      <c r="E2" s="100"/>
    </row>
    <row r="3" spans="1:9" x14ac:dyDescent="0.3">
      <c r="A3" s="109"/>
      <c r="B3" s="114"/>
      <c r="C3" s="73"/>
      <c r="D3" s="73"/>
      <c r="E3" s="100"/>
    </row>
    <row r="4" spans="1:9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103"/>
    </row>
    <row r="5" spans="1:9" x14ac:dyDescent="0.3">
      <c r="A5" s="112" t="str">
        <f>'ფორმა N1'!D4</f>
        <v>მპგ "ერთიანი ნაციონალური მოძრაობა"</v>
      </c>
      <c r="B5" s="113"/>
      <c r="C5" s="113"/>
      <c r="D5" s="57"/>
      <c r="E5" s="103"/>
    </row>
    <row r="6" spans="1:9" x14ac:dyDescent="0.3">
      <c r="A6" s="73"/>
      <c r="B6" s="72"/>
      <c r="C6" s="72"/>
      <c r="D6" s="72"/>
      <c r="E6" s="103"/>
    </row>
    <row r="7" spans="1:9" x14ac:dyDescent="0.3">
      <c r="A7" s="108"/>
      <c r="B7" s="115"/>
      <c r="C7" s="116"/>
      <c r="D7" s="116"/>
      <c r="E7" s="100"/>
    </row>
    <row r="8" spans="1:9" ht="45" x14ac:dyDescent="0.3">
      <c r="A8" s="117" t="s">
        <v>97</v>
      </c>
      <c r="B8" s="117" t="s">
        <v>174</v>
      </c>
      <c r="C8" s="117" t="s">
        <v>282</v>
      </c>
      <c r="D8" s="117" t="s">
        <v>238</v>
      </c>
      <c r="E8" s="100"/>
    </row>
    <row r="9" spans="1:9" x14ac:dyDescent="0.3">
      <c r="A9" s="47"/>
      <c r="B9" s="48"/>
      <c r="C9" s="141"/>
      <c r="D9" s="141"/>
      <c r="E9" s="100"/>
    </row>
    <row r="10" spans="1:9" x14ac:dyDescent="0.3">
      <c r="A10" s="49" t="s">
        <v>175</v>
      </c>
      <c r="B10" s="50"/>
      <c r="C10" s="118">
        <f>SUM(C11,C34)</f>
        <v>4517008.1399999997</v>
      </c>
      <c r="D10" s="118">
        <f>SUM(D11,D34)</f>
        <v>4598591.3099999996</v>
      </c>
      <c r="E10" s="100"/>
    </row>
    <row r="11" spans="1:9" x14ac:dyDescent="0.3">
      <c r="A11" s="51" t="s">
        <v>176</v>
      </c>
      <c r="B11" s="52"/>
      <c r="C11" s="81">
        <f>SUM(C12:C32)</f>
        <v>21489.010000000002</v>
      </c>
      <c r="D11" s="81">
        <f>SUM(D12:D32)</f>
        <v>3902.0099999999998</v>
      </c>
      <c r="E11" s="100"/>
    </row>
    <row r="12" spans="1:9" x14ac:dyDescent="0.3">
      <c r="A12" s="55">
        <v>1110</v>
      </c>
      <c r="B12" s="54" t="s">
        <v>126</v>
      </c>
      <c r="C12" s="8">
        <v>93.73</v>
      </c>
      <c r="D12" s="8">
        <v>93.73</v>
      </c>
      <c r="E12" s="100"/>
    </row>
    <row r="13" spans="1:9" x14ac:dyDescent="0.3">
      <c r="A13" s="55">
        <v>1120</v>
      </c>
      <c r="B13" s="54" t="s">
        <v>127</v>
      </c>
      <c r="C13" s="8"/>
      <c r="D13" s="8"/>
      <c r="E13" s="100"/>
    </row>
    <row r="14" spans="1:9" x14ac:dyDescent="0.3">
      <c r="A14" s="55">
        <v>1211</v>
      </c>
      <c r="B14" s="54" t="s">
        <v>128</v>
      </c>
      <c r="C14" s="8">
        <v>21365.7</v>
      </c>
      <c r="D14" s="8">
        <v>3563.0899999999997</v>
      </c>
      <c r="E14" s="100"/>
    </row>
    <row r="15" spans="1:9" x14ac:dyDescent="0.3">
      <c r="A15" s="55">
        <v>1212</v>
      </c>
      <c r="B15" s="54" t="s">
        <v>129</v>
      </c>
      <c r="C15" s="8">
        <v>29.58</v>
      </c>
      <c r="D15" s="8">
        <v>245.19</v>
      </c>
      <c r="E15" s="100"/>
      <c r="I15" s="461"/>
    </row>
    <row r="16" spans="1:9" x14ac:dyDescent="0.3">
      <c r="A16" s="55">
        <v>1213</v>
      </c>
      <c r="B16" s="54" t="s">
        <v>130</v>
      </c>
      <c r="C16" s="8"/>
      <c r="D16" s="8"/>
      <c r="E16" s="100"/>
    </row>
    <row r="17" spans="1:9" x14ac:dyDescent="0.3">
      <c r="A17" s="55">
        <v>1214</v>
      </c>
      <c r="B17" s="54" t="s">
        <v>131</v>
      </c>
      <c r="C17" s="8"/>
      <c r="D17" s="8"/>
      <c r="E17" s="100"/>
      <c r="H17" s="466"/>
    </row>
    <row r="18" spans="1:9" x14ac:dyDescent="0.3">
      <c r="A18" s="55">
        <v>1215</v>
      </c>
      <c r="B18" s="54" t="s">
        <v>132</v>
      </c>
      <c r="C18" s="8"/>
      <c r="D18" s="8"/>
      <c r="E18" s="100"/>
    </row>
    <row r="19" spans="1:9" x14ac:dyDescent="0.3">
      <c r="A19" s="55">
        <v>1300</v>
      </c>
      <c r="B19" s="54" t="s">
        <v>133</v>
      </c>
      <c r="C19" s="8"/>
      <c r="D19" s="8"/>
      <c r="E19" s="100"/>
    </row>
    <row r="20" spans="1:9" x14ac:dyDescent="0.3">
      <c r="A20" s="55">
        <v>1410</v>
      </c>
      <c r="B20" s="54" t="s">
        <v>134</v>
      </c>
      <c r="C20" s="8"/>
      <c r="D20" s="8"/>
      <c r="E20" s="100"/>
    </row>
    <row r="21" spans="1:9" x14ac:dyDescent="0.3">
      <c r="A21" s="55">
        <v>1421</v>
      </c>
      <c r="B21" s="54" t="s">
        <v>135</v>
      </c>
      <c r="C21" s="8"/>
      <c r="D21" s="8"/>
      <c r="E21" s="100"/>
      <c r="I21" s="461"/>
    </row>
    <row r="22" spans="1:9" x14ac:dyDescent="0.3">
      <c r="A22" s="55">
        <v>1422</v>
      </c>
      <c r="B22" s="54" t="s">
        <v>136</v>
      </c>
      <c r="C22" s="8"/>
      <c r="D22" s="8"/>
      <c r="E22" s="100"/>
    </row>
    <row r="23" spans="1:9" x14ac:dyDescent="0.3">
      <c r="A23" s="55">
        <v>1423</v>
      </c>
      <c r="B23" s="54" t="s">
        <v>137</v>
      </c>
      <c r="C23" s="8"/>
      <c r="D23" s="8"/>
      <c r="E23" s="100"/>
    </row>
    <row r="24" spans="1:9" x14ac:dyDescent="0.3">
      <c r="A24" s="55">
        <v>1431</v>
      </c>
      <c r="B24" s="54" t="s">
        <v>138</v>
      </c>
      <c r="C24" s="8"/>
      <c r="D24" s="8"/>
      <c r="E24" s="100"/>
    </row>
    <row r="25" spans="1:9" x14ac:dyDescent="0.3">
      <c r="A25" s="55">
        <v>1432</v>
      </c>
      <c r="B25" s="54" t="s">
        <v>139</v>
      </c>
      <c r="C25" s="8"/>
      <c r="D25" s="8"/>
      <c r="E25" s="100"/>
    </row>
    <row r="26" spans="1:9" x14ac:dyDescent="0.3">
      <c r="A26" s="55">
        <v>1433</v>
      </c>
      <c r="B26" s="54" t="s">
        <v>140</v>
      </c>
      <c r="C26" s="8"/>
      <c r="D26" s="8"/>
      <c r="E26" s="100"/>
    </row>
    <row r="27" spans="1:9" x14ac:dyDescent="0.3">
      <c r="A27" s="55">
        <v>1441</v>
      </c>
      <c r="B27" s="54" t="s">
        <v>141</v>
      </c>
      <c r="C27" s="8"/>
      <c r="D27" s="8"/>
      <c r="E27" s="100"/>
    </row>
    <row r="28" spans="1:9" x14ac:dyDescent="0.3">
      <c r="A28" s="55">
        <v>1442</v>
      </c>
      <c r="B28" s="54" t="s">
        <v>142</v>
      </c>
      <c r="C28" s="8"/>
      <c r="D28" s="8"/>
      <c r="E28" s="100"/>
    </row>
    <row r="29" spans="1:9" x14ac:dyDescent="0.3">
      <c r="A29" s="55">
        <v>1443</v>
      </c>
      <c r="B29" s="54" t="s">
        <v>143</v>
      </c>
      <c r="C29" s="8"/>
      <c r="D29" s="8"/>
      <c r="E29" s="100"/>
    </row>
    <row r="30" spans="1:9" x14ac:dyDescent="0.3">
      <c r="A30" s="55">
        <v>1444</v>
      </c>
      <c r="B30" s="54" t="s">
        <v>144</v>
      </c>
      <c r="C30" s="8"/>
      <c r="D30" s="8"/>
      <c r="E30" s="100"/>
    </row>
    <row r="31" spans="1:9" x14ac:dyDescent="0.3">
      <c r="A31" s="55">
        <v>1445</v>
      </c>
      <c r="B31" s="54" t="s">
        <v>145</v>
      </c>
      <c r="C31" s="8"/>
      <c r="D31" s="8"/>
      <c r="E31" s="100"/>
    </row>
    <row r="32" spans="1:9" x14ac:dyDescent="0.3">
      <c r="A32" s="55">
        <v>1446</v>
      </c>
      <c r="B32" s="54" t="s">
        <v>146</v>
      </c>
      <c r="C32" s="8"/>
      <c r="D32" s="8"/>
      <c r="E32" s="100"/>
    </row>
    <row r="33" spans="1:5" x14ac:dyDescent="0.3">
      <c r="A33" s="28"/>
      <c r="E33" s="100"/>
    </row>
    <row r="34" spans="1:5" x14ac:dyDescent="0.3">
      <c r="A34" s="56" t="s">
        <v>177</v>
      </c>
      <c r="B34" s="54"/>
      <c r="C34" s="81">
        <f>SUM(C35:C42)</f>
        <v>4495519.13</v>
      </c>
      <c r="D34" s="81">
        <f>SUM(D35:D42)</f>
        <v>4594689.3</v>
      </c>
      <c r="E34" s="100"/>
    </row>
    <row r="35" spans="1:5" x14ac:dyDescent="0.3">
      <c r="A35" s="55">
        <v>2110</v>
      </c>
      <c r="B35" s="54" t="s">
        <v>86</v>
      </c>
      <c r="C35" s="8">
        <v>2952428.55</v>
      </c>
      <c r="D35" s="8">
        <v>2952428.55</v>
      </c>
      <c r="E35" s="100"/>
    </row>
    <row r="36" spans="1:5" x14ac:dyDescent="0.3">
      <c r="A36" s="55">
        <v>2120</v>
      </c>
      <c r="B36" s="54" t="s">
        <v>147</v>
      </c>
      <c r="C36" s="8">
        <v>306837.23</v>
      </c>
      <c r="D36" s="8">
        <v>384080.76</v>
      </c>
      <c r="E36" s="100"/>
    </row>
    <row r="37" spans="1:5" x14ac:dyDescent="0.3">
      <c r="A37" s="55">
        <v>2130</v>
      </c>
      <c r="B37" s="54" t="s">
        <v>87</v>
      </c>
      <c r="C37" s="8">
        <v>1207248.3500000001</v>
      </c>
      <c r="D37" s="8">
        <v>1229174.99</v>
      </c>
      <c r="E37" s="100"/>
    </row>
    <row r="38" spans="1:5" x14ac:dyDescent="0.3">
      <c r="A38" s="55">
        <v>2140</v>
      </c>
      <c r="B38" s="54" t="s">
        <v>358</v>
      </c>
      <c r="C38" s="8"/>
      <c r="D38" s="8"/>
      <c r="E38" s="100"/>
    </row>
    <row r="39" spans="1:5" x14ac:dyDescent="0.3">
      <c r="A39" s="55">
        <v>2150</v>
      </c>
      <c r="B39" s="54" t="s">
        <v>361</v>
      </c>
      <c r="C39" s="8">
        <v>29005</v>
      </c>
      <c r="D39" s="8">
        <v>29005</v>
      </c>
      <c r="E39" s="100"/>
    </row>
    <row r="40" spans="1:5" x14ac:dyDescent="0.3">
      <c r="A40" s="55">
        <v>2220</v>
      </c>
      <c r="B40" s="54" t="s">
        <v>88</v>
      </c>
      <c r="C40" s="8"/>
      <c r="D40" s="8"/>
      <c r="E40" s="100"/>
    </row>
    <row r="41" spans="1:5" x14ac:dyDescent="0.3">
      <c r="A41" s="55">
        <v>2300</v>
      </c>
      <c r="B41" s="54" t="s">
        <v>148</v>
      </c>
      <c r="C41" s="8"/>
      <c r="D41" s="8"/>
      <c r="E41" s="100"/>
    </row>
    <row r="42" spans="1:5" x14ac:dyDescent="0.3">
      <c r="A42" s="55">
        <v>2400</v>
      </c>
      <c r="B42" s="54" t="s">
        <v>149</v>
      </c>
      <c r="C42" s="8"/>
      <c r="D42" s="8"/>
      <c r="E42" s="100"/>
    </row>
    <row r="43" spans="1:5" x14ac:dyDescent="0.3">
      <c r="A43" s="29"/>
      <c r="E43" s="100"/>
    </row>
    <row r="44" spans="1:5" x14ac:dyDescent="0.3">
      <c r="A44" s="53" t="s">
        <v>181</v>
      </c>
      <c r="B44" s="54"/>
      <c r="C44" s="81">
        <f>SUM(C45,C64)</f>
        <v>4517008.1399999997</v>
      </c>
      <c r="D44" s="81">
        <f>SUM(D45,D64)</f>
        <v>4598591.3100000005</v>
      </c>
      <c r="E44" s="100"/>
    </row>
    <row r="45" spans="1:5" x14ac:dyDescent="0.3">
      <c r="A45" s="56" t="s">
        <v>178</v>
      </c>
      <c r="B45" s="54"/>
      <c r="C45" s="81">
        <f>SUM(C46:C61)</f>
        <v>917431.09999999939</v>
      </c>
      <c r="D45" s="81">
        <f>SUM(D46:D61)</f>
        <v>1031302.24</v>
      </c>
      <c r="E45" s="100"/>
    </row>
    <row r="46" spans="1:5" x14ac:dyDescent="0.3">
      <c r="A46" s="55">
        <v>3100</v>
      </c>
      <c r="B46" s="54" t="s">
        <v>150</v>
      </c>
      <c r="C46" s="8"/>
      <c r="D46" s="8"/>
      <c r="E46" s="100"/>
    </row>
    <row r="47" spans="1:5" x14ac:dyDescent="0.3">
      <c r="A47" s="55">
        <v>3210</v>
      </c>
      <c r="B47" s="54" t="s">
        <v>151</v>
      </c>
      <c r="C47" s="8">
        <v>917431.09999999939</v>
      </c>
      <c r="D47" s="8">
        <v>1031302.24</v>
      </c>
      <c r="E47" s="100"/>
    </row>
    <row r="48" spans="1:5" x14ac:dyDescent="0.3">
      <c r="A48" s="55">
        <v>3221</v>
      </c>
      <c r="B48" s="54" t="s">
        <v>152</v>
      </c>
      <c r="C48" s="8"/>
      <c r="D48" s="8"/>
      <c r="E48" s="100"/>
    </row>
    <row r="49" spans="1:5" x14ac:dyDescent="0.3">
      <c r="A49" s="55">
        <v>3222</v>
      </c>
      <c r="B49" s="54" t="s">
        <v>153</v>
      </c>
      <c r="C49" s="8"/>
      <c r="D49" s="8"/>
      <c r="E49" s="100"/>
    </row>
    <row r="50" spans="1:5" x14ac:dyDescent="0.3">
      <c r="A50" s="55">
        <v>3223</v>
      </c>
      <c r="B50" s="54" t="s">
        <v>154</v>
      </c>
      <c r="C50" s="8"/>
      <c r="D50" s="8"/>
      <c r="E50" s="100"/>
    </row>
    <row r="51" spans="1:5" x14ac:dyDescent="0.3">
      <c r="A51" s="55">
        <v>3224</v>
      </c>
      <c r="B51" s="54" t="s">
        <v>155</v>
      </c>
      <c r="C51" s="8"/>
      <c r="D51" s="8"/>
      <c r="E51" s="100"/>
    </row>
    <row r="52" spans="1:5" x14ac:dyDescent="0.3">
      <c r="A52" s="55">
        <v>3231</v>
      </c>
      <c r="B52" s="54" t="s">
        <v>156</v>
      </c>
      <c r="C52" s="8"/>
      <c r="D52" s="8"/>
      <c r="E52" s="100"/>
    </row>
    <row r="53" spans="1:5" x14ac:dyDescent="0.3">
      <c r="A53" s="55">
        <v>3232</v>
      </c>
      <c r="B53" s="54" t="s">
        <v>157</v>
      </c>
      <c r="C53" s="8"/>
      <c r="D53" s="8"/>
      <c r="E53" s="100"/>
    </row>
    <row r="54" spans="1:5" x14ac:dyDescent="0.3">
      <c r="A54" s="55">
        <v>3234</v>
      </c>
      <c r="B54" s="54" t="s">
        <v>158</v>
      </c>
      <c r="C54" s="8"/>
      <c r="D54" s="8"/>
      <c r="E54" s="100"/>
    </row>
    <row r="55" spans="1:5" ht="30" x14ac:dyDescent="0.3">
      <c r="A55" s="55">
        <v>3236</v>
      </c>
      <c r="B55" s="54" t="s">
        <v>173</v>
      </c>
      <c r="C55" s="8"/>
      <c r="D55" s="8"/>
      <c r="E55" s="100"/>
    </row>
    <row r="56" spans="1:5" ht="45" x14ac:dyDescent="0.3">
      <c r="A56" s="55">
        <v>3237</v>
      </c>
      <c r="B56" s="54" t="s">
        <v>159</v>
      </c>
      <c r="C56" s="8"/>
      <c r="D56" s="8"/>
      <c r="E56" s="100"/>
    </row>
    <row r="57" spans="1:5" x14ac:dyDescent="0.3">
      <c r="A57" s="55">
        <v>3241</v>
      </c>
      <c r="B57" s="54" t="s">
        <v>160</v>
      </c>
      <c r="C57" s="8"/>
      <c r="D57" s="8"/>
      <c r="E57" s="100"/>
    </row>
    <row r="58" spans="1:5" x14ac:dyDescent="0.3">
      <c r="A58" s="55">
        <v>3242</v>
      </c>
      <c r="B58" s="54" t="s">
        <v>161</v>
      </c>
      <c r="C58" s="8"/>
      <c r="D58" s="8"/>
      <c r="E58" s="100"/>
    </row>
    <row r="59" spans="1:5" x14ac:dyDescent="0.3">
      <c r="A59" s="55">
        <v>3243</v>
      </c>
      <c r="B59" s="54" t="s">
        <v>162</v>
      </c>
      <c r="C59" s="8"/>
      <c r="D59" s="8"/>
      <c r="E59" s="100"/>
    </row>
    <row r="60" spans="1:5" x14ac:dyDescent="0.3">
      <c r="A60" s="55">
        <v>3245</v>
      </c>
      <c r="B60" s="54" t="s">
        <v>163</v>
      </c>
      <c r="C60" s="8"/>
      <c r="D60" s="8"/>
      <c r="E60" s="100"/>
    </row>
    <row r="61" spans="1:5" x14ac:dyDescent="0.3">
      <c r="A61" s="55">
        <v>3246</v>
      </c>
      <c r="B61" s="54" t="s">
        <v>164</v>
      </c>
      <c r="C61" s="8"/>
      <c r="D61" s="8"/>
      <c r="E61" s="100"/>
    </row>
    <row r="62" spans="1:5" x14ac:dyDescent="0.3">
      <c r="A62" s="29"/>
      <c r="E62" s="100"/>
    </row>
    <row r="63" spans="1:5" x14ac:dyDescent="0.3">
      <c r="A63" s="30"/>
      <c r="E63" s="100"/>
    </row>
    <row r="64" spans="1:5" x14ac:dyDescent="0.3">
      <c r="A64" s="56" t="s">
        <v>179</v>
      </c>
      <c r="B64" s="54"/>
      <c r="C64" s="81">
        <f>SUM(C65:C67)</f>
        <v>3599577.04</v>
      </c>
      <c r="D64" s="81">
        <f>SUM(D65:D67)</f>
        <v>3567289.0700000003</v>
      </c>
      <c r="E64" s="100"/>
    </row>
    <row r="65" spans="1:5" x14ac:dyDescent="0.3">
      <c r="A65" s="55">
        <v>5100</v>
      </c>
      <c r="B65" s="54" t="s">
        <v>236</v>
      </c>
      <c r="C65" s="8"/>
      <c r="D65" s="8"/>
      <c r="E65" s="100"/>
    </row>
    <row r="66" spans="1:5" x14ac:dyDescent="0.3">
      <c r="A66" s="55">
        <v>5220</v>
      </c>
      <c r="B66" s="54" t="s">
        <v>371</v>
      </c>
      <c r="C66" s="8">
        <v>3599577.04</v>
      </c>
      <c r="D66" s="8">
        <v>3567289.0700000003</v>
      </c>
      <c r="E66" s="100"/>
    </row>
    <row r="67" spans="1:5" x14ac:dyDescent="0.3">
      <c r="A67" s="55">
        <v>5230</v>
      </c>
      <c r="B67" s="54" t="s">
        <v>372</v>
      </c>
      <c r="C67" s="8"/>
      <c r="D67" s="8"/>
      <c r="E67" s="100"/>
    </row>
    <row r="68" spans="1:5" x14ac:dyDescent="0.3">
      <c r="A68" s="29"/>
      <c r="E68" s="100"/>
    </row>
    <row r="69" spans="1:5" x14ac:dyDescent="0.3">
      <c r="A69" s="2"/>
      <c r="E69" s="100"/>
    </row>
    <row r="70" spans="1:5" x14ac:dyDescent="0.3">
      <c r="A70" s="53" t="s">
        <v>180</v>
      </c>
      <c r="B70" s="54"/>
      <c r="C70" s="8"/>
      <c r="D70" s="8"/>
      <c r="E70" s="100"/>
    </row>
    <row r="71" spans="1:5" ht="30" x14ac:dyDescent="0.3">
      <c r="A71" s="55">
        <v>1</v>
      </c>
      <c r="B71" s="54" t="s">
        <v>165</v>
      </c>
      <c r="C71" s="8"/>
      <c r="D71" s="8"/>
      <c r="E71" s="100"/>
    </row>
    <row r="72" spans="1:5" x14ac:dyDescent="0.3">
      <c r="A72" s="55">
        <v>2</v>
      </c>
      <c r="B72" s="54" t="s">
        <v>166</v>
      </c>
      <c r="C72" s="8"/>
      <c r="D72" s="8"/>
      <c r="E72" s="100"/>
    </row>
    <row r="73" spans="1:5" x14ac:dyDescent="0.3">
      <c r="A73" s="55">
        <v>3</v>
      </c>
      <c r="B73" s="54" t="s">
        <v>167</v>
      </c>
      <c r="C73" s="8"/>
      <c r="D73" s="8"/>
      <c r="E73" s="100"/>
    </row>
    <row r="74" spans="1:5" x14ac:dyDescent="0.3">
      <c r="A74" s="55">
        <v>4</v>
      </c>
      <c r="B74" s="54" t="s">
        <v>328</v>
      </c>
      <c r="C74" s="8"/>
      <c r="D74" s="8"/>
      <c r="E74" s="100"/>
    </row>
    <row r="75" spans="1:5" x14ac:dyDescent="0.3">
      <c r="A75" s="55">
        <v>5</v>
      </c>
      <c r="B75" s="54" t="s">
        <v>168</v>
      </c>
      <c r="C75" s="8"/>
      <c r="D75" s="8"/>
      <c r="E75" s="100"/>
    </row>
    <row r="76" spans="1:5" x14ac:dyDescent="0.3">
      <c r="A76" s="55">
        <v>6</v>
      </c>
      <c r="B76" s="54" t="s">
        <v>169</v>
      </c>
      <c r="C76" s="8"/>
      <c r="D76" s="8"/>
      <c r="E76" s="100"/>
    </row>
    <row r="77" spans="1:5" x14ac:dyDescent="0.3">
      <c r="A77" s="55">
        <v>7</v>
      </c>
      <c r="B77" s="54" t="s">
        <v>170</v>
      </c>
      <c r="C77" s="8"/>
      <c r="D77" s="8"/>
      <c r="E77" s="100"/>
    </row>
    <row r="78" spans="1:5" x14ac:dyDescent="0.3">
      <c r="A78" s="55">
        <v>8</v>
      </c>
      <c r="B78" s="54" t="s">
        <v>171</v>
      </c>
      <c r="C78" s="8"/>
      <c r="D78" s="8"/>
      <c r="E78" s="100"/>
    </row>
    <row r="79" spans="1:5" x14ac:dyDescent="0.3">
      <c r="A79" s="55">
        <v>9</v>
      </c>
      <c r="B79" s="54" t="s">
        <v>172</v>
      </c>
      <c r="C79" s="8"/>
      <c r="D79" s="8"/>
      <c r="E79" s="100"/>
    </row>
    <row r="83" spans="1:5" x14ac:dyDescent="0.3">
      <c r="A83" s="2"/>
      <c r="B83" s="2"/>
    </row>
    <row r="84" spans="1:5" x14ac:dyDescent="0.3">
      <c r="A84" s="66" t="s">
        <v>93</v>
      </c>
      <c r="B84" s="2"/>
      <c r="E84" s="265"/>
    </row>
    <row r="85" spans="1:5" x14ac:dyDescent="0.3">
      <c r="A85" s="2"/>
      <c r="B85" s="2"/>
      <c r="E85" s="271"/>
    </row>
    <row r="86" spans="1:5" x14ac:dyDescent="0.3">
      <c r="A86" s="2"/>
      <c r="B86" s="2"/>
      <c r="D86" s="12"/>
      <c r="E86" s="271"/>
    </row>
    <row r="87" spans="1:5" x14ac:dyDescent="0.3">
      <c r="A87" s="271"/>
      <c r="B87" s="66" t="s">
        <v>378</v>
      </c>
      <c r="D87" s="12"/>
      <c r="E87" s="271"/>
    </row>
    <row r="88" spans="1:5" x14ac:dyDescent="0.3">
      <c r="A88" s="271"/>
      <c r="B88" s="2" t="s">
        <v>379</v>
      </c>
      <c r="D88" s="12"/>
      <c r="E88" s="271"/>
    </row>
    <row r="89" spans="1:5" s="271" customFormat="1" ht="12.75" x14ac:dyDescent="0.2">
      <c r="B89" s="62" t="s">
        <v>123</v>
      </c>
    </row>
    <row r="90" spans="1:5" s="271" customFormat="1" ht="12.75" x14ac:dyDescent="0.2"/>
    <row r="91" spans="1:5" s="271" customFormat="1" ht="12.75" x14ac:dyDescent="0.2"/>
    <row r="92" spans="1:5" s="271" customFormat="1" ht="12.75" x14ac:dyDescent="0.2"/>
    <row r="93" spans="1:5" s="271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1" fitToHeight="2" orientation="portrait" r:id="rId1"/>
  <rowBreaks count="1" manualBreakCount="1">
    <brk id="43" max="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>
    <pageSetUpPr fitToPage="1"/>
  </sheetPr>
  <dimension ref="A1:K34"/>
  <sheetViews>
    <sheetView showGridLines="0" view="pageBreakPreview" zoomScale="80" zoomScaleNormal="100" zoomScaleSheetLayoutView="80" workbookViewId="0">
      <selection activeCell="J18" sqref="J18"/>
    </sheetView>
  </sheetViews>
  <sheetFormatPr defaultColWidth="9.140625" defaultRowHeight="15" x14ac:dyDescent="0.3"/>
  <cols>
    <col min="1" max="1" width="4.85546875" style="2" customWidth="1"/>
    <col min="2" max="2" width="28.7109375" style="2" customWidth="1"/>
    <col min="3" max="3" width="31.7109375" style="2" customWidth="1"/>
    <col min="4" max="4" width="14.7109375" style="2" customWidth="1"/>
    <col min="5" max="5" width="17.140625" style="2" customWidth="1"/>
    <col min="6" max="6" width="1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509" t="s">
        <v>499</v>
      </c>
      <c r="B1" s="509"/>
      <c r="C1" s="509"/>
      <c r="D1" s="509"/>
      <c r="E1" s="72"/>
      <c r="F1" s="72"/>
      <c r="G1" s="72"/>
      <c r="H1" s="72"/>
      <c r="I1" s="489" t="s">
        <v>94</v>
      </c>
      <c r="J1" s="489"/>
      <c r="K1" s="100"/>
    </row>
    <row r="2" spans="1:11" x14ac:dyDescent="0.3">
      <c r="A2" s="72" t="s">
        <v>124</v>
      </c>
      <c r="B2" s="72"/>
      <c r="C2" s="72"/>
      <c r="D2" s="72"/>
      <c r="E2" s="72"/>
      <c r="F2" s="72"/>
      <c r="G2" s="72"/>
      <c r="H2" s="72"/>
      <c r="I2" s="487" t="str">
        <f>'ფორმა N1'!M2</f>
        <v>01/01/2023-31/12/2023</v>
      </c>
      <c r="J2" s="488"/>
      <c r="K2" s="100"/>
    </row>
    <row r="3" spans="1:11" x14ac:dyDescent="0.3">
      <c r="A3" s="72"/>
      <c r="B3" s="72"/>
      <c r="C3" s="72"/>
      <c r="D3" s="72"/>
      <c r="E3" s="72"/>
      <c r="F3" s="72"/>
      <c r="G3" s="72"/>
      <c r="H3" s="72"/>
      <c r="I3" s="267"/>
      <c r="J3" s="267"/>
      <c r="K3" s="100"/>
    </row>
    <row r="4" spans="1:11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119"/>
      <c r="G4" s="72"/>
      <c r="H4" s="72"/>
      <c r="I4" s="72"/>
      <c r="J4" s="72"/>
      <c r="K4" s="100"/>
    </row>
    <row r="5" spans="1:11" x14ac:dyDescent="0.3">
      <c r="A5" s="166" t="str">
        <f>'ფორმა N1'!D4</f>
        <v>მპგ "ერთიანი ნაციონალური მოძრაობა"</v>
      </c>
      <c r="B5" s="76"/>
      <c r="C5" s="76"/>
      <c r="D5" s="76"/>
      <c r="E5" s="76"/>
      <c r="F5" s="341"/>
      <c r="G5" s="76"/>
      <c r="H5" s="76"/>
      <c r="I5" s="76"/>
      <c r="J5" s="76"/>
      <c r="K5" s="100"/>
    </row>
    <row r="6" spans="1:11" x14ac:dyDescent="0.3">
      <c r="A6" s="73"/>
      <c r="B6" s="73"/>
      <c r="C6" s="72"/>
      <c r="D6" s="72"/>
      <c r="E6" s="72"/>
      <c r="F6" s="119"/>
      <c r="G6" s="72"/>
      <c r="H6" s="72"/>
      <c r="I6" s="72"/>
      <c r="J6" s="72"/>
      <c r="K6" s="100"/>
    </row>
    <row r="7" spans="1:11" x14ac:dyDescent="0.3">
      <c r="A7" s="120"/>
      <c r="B7" s="116"/>
      <c r="C7" s="116"/>
      <c r="D7" s="116"/>
      <c r="E7" s="116"/>
      <c r="F7" s="116"/>
      <c r="G7" s="116"/>
      <c r="H7" s="116"/>
      <c r="I7" s="116"/>
      <c r="J7" s="116"/>
      <c r="K7" s="100"/>
    </row>
    <row r="8" spans="1:11" s="25" customFormat="1" ht="45" x14ac:dyDescent="0.3">
      <c r="A8" s="342" t="s">
        <v>64</v>
      </c>
      <c r="B8" s="342" t="s">
        <v>95</v>
      </c>
      <c r="C8" s="343" t="s">
        <v>97</v>
      </c>
      <c r="D8" s="343" t="s">
        <v>255</v>
      </c>
      <c r="E8" s="343" t="s">
        <v>96</v>
      </c>
      <c r="F8" s="344" t="s">
        <v>237</v>
      </c>
      <c r="G8" s="344" t="s">
        <v>274</v>
      </c>
      <c r="H8" s="344" t="s">
        <v>275</v>
      </c>
      <c r="I8" s="344" t="s">
        <v>238</v>
      </c>
      <c r="J8" s="345" t="s">
        <v>98</v>
      </c>
      <c r="K8" s="100"/>
    </row>
    <row r="9" spans="1:11" s="25" customFormat="1" x14ac:dyDescent="0.3">
      <c r="A9" s="346">
        <v>1</v>
      </c>
      <c r="B9" s="346">
        <v>2</v>
      </c>
      <c r="C9" s="347">
        <v>3</v>
      </c>
      <c r="D9" s="347">
        <v>4</v>
      </c>
      <c r="E9" s="347">
        <v>5</v>
      </c>
      <c r="F9" s="347">
        <v>6</v>
      </c>
      <c r="G9" s="347">
        <v>7</v>
      </c>
      <c r="H9" s="347">
        <v>8</v>
      </c>
      <c r="I9" s="347">
        <v>9</v>
      </c>
      <c r="J9" s="347">
        <v>10</v>
      </c>
      <c r="K9" s="100"/>
    </row>
    <row r="10" spans="1:11" s="25" customFormat="1" ht="15.75" x14ac:dyDescent="0.3">
      <c r="A10" s="348">
        <v>1</v>
      </c>
      <c r="B10" s="349" t="s">
        <v>1264</v>
      </c>
      <c r="C10" s="350" t="s">
        <v>1266</v>
      </c>
      <c r="D10" s="351" t="s">
        <v>205</v>
      </c>
      <c r="E10" s="320">
        <v>38706</v>
      </c>
      <c r="F10" s="352">
        <v>20740.830000000002</v>
      </c>
      <c r="G10" s="352">
        <v>3981097.67</v>
      </c>
      <c r="H10" s="352">
        <v>3999036.5</v>
      </c>
      <c r="I10" s="352">
        <v>2802</v>
      </c>
      <c r="J10" s="352"/>
      <c r="K10" s="100"/>
    </row>
    <row r="11" spans="1:11" s="25" customFormat="1" ht="15.75" x14ac:dyDescent="0.3">
      <c r="A11" s="348">
        <v>2</v>
      </c>
      <c r="B11" s="349" t="s">
        <v>1264</v>
      </c>
      <c r="C11" s="350" t="s">
        <v>1269</v>
      </c>
      <c r="D11" s="351" t="s">
        <v>1270</v>
      </c>
      <c r="E11" s="320">
        <v>38706</v>
      </c>
      <c r="F11" s="352">
        <v>4.95</v>
      </c>
      <c r="G11" s="352">
        <v>60631.72</v>
      </c>
      <c r="H11" s="352">
        <v>60635.81</v>
      </c>
      <c r="I11" s="352">
        <v>0.86</v>
      </c>
      <c r="J11" s="352"/>
      <c r="K11" s="100"/>
    </row>
    <row r="12" spans="1:11" s="25" customFormat="1" ht="15.75" x14ac:dyDescent="0.3">
      <c r="A12" s="348">
        <v>3</v>
      </c>
      <c r="B12" s="349" t="s">
        <v>1264</v>
      </c>
      <c r="C12" s="350" t="s">
        <v>1267</v>
      </c>
      <c r="D12" s="351" t="s">
        <v>1268</v>
      </c>
      <c r="E12" s="320">
        <v>38706</v>
      </c>
      <c r="F12" s="352">
        <v>0</v>
      </c>
      <c r="G12" s="352">
        <v>12102.71</v>
      </c>
      <c r="H12" s="352">
        <v>12100.74</v>
      </c>
      <c r="I12" s="352">
        <v>1.97</v>
      </c>
      <c r="J12" s="352"/>
      <c r="K12" s="100"/>
    </row>
    <row r="13" spans="1:11" s="25" customFormat="1" ht="15.75" x14ac:dyDescent="0.3">
      <c r="A13" s="348">
        <v>4</v>
      </c>
      <c r="B13" s="349" t="s">
        <v>1264</v>
      </c>
      <c r="C13" s="350" t="s">
        <v>1271</v>
      </c>
      <c r="D13" s="351" t="s">
        <v>1272</v>
      </c>
      <c r="E13" s="320">
        <v>38706</v>
      </c>
      <c r="F13" s="352">
        <v>0</v>
      </c>
      <c r="G13" s="352">
        <v>0</v>
      </c>
      <c r="H13" s="352">
        <v>0</v>
      </c>
      <c r="I13" s="352">
        <v>0</v>
      </c>
      <c r="J13" s="352"/>
      <c r="K13" s="100"/>
    </row>
    <row r="14" spans="1:11" s="25" customFormat="1" ht="15.75" x14ac:dyDescent="0.3">
      <c r="A14" s="348">
        <v>5</v>
      </c>
      <c r="B14" s="349" t="s">
        <v>1264</v>
      </c>
      <c r="C14" s="350" t="s">
        <v>1273</v>
      </c>
      <c r="D14" s="351" t="s">
        <v>205</v>
      </c>
      <c r="E14" s="320">
        <v>40943</v>
      </c>
      <c r="F14" s="352">
        <v>0</v>
      </c>
      <c r="G14" s="352">
        <v>1039897.8</v>
      </c>
      <c r="H14" s="352">
        <v>1039810.83</v>
      </c>
      <c r="I14" s="352">
        <v>86.97</v>
      </c>
      <c r="J14" s="352"/>
      <c r="K14" s="100"/>
    </row>
    <row r="15" spans="1:11" s="25" customFormat="1" ht="15.75" x14ac:dyDescent="0.3">
      <c r="A15" s="348">
        <v>6</v>
      </c>
      <c r="B15" s="349" t="s">
        <v>1264</v>
      </c>
      <c r="C15" s="350" t="s">
        <v>1274</v>
      </c>
      <c r="D15" s="351" t="s">
        <v>205</v>
      </c>
      <c r="E15" s="320">
        <v>42249</v>
      </c>
      <c r="F15" s="352">
        <v>624.87</v>
      </c>
      <c r="G15" s="352">
        <v>83007.86</v>
      </c>
      <c r="H15" s="352">
        <v>82958.61</v>
      </c>
      <c r="I15" s="352">
        <v>674.12</v>
      </c>
      <c r="J15" s="352"/>
      <c r="K15" s="100"/>
    </row>
    <row r="16" spans="1:11" s="25" customFormat="1" ht="15.75" x14ac:dyDescent="0.3">
      <c r="A16" s="348">
        <v>7</v>
      </c>
      <c r="B16" s="349" t="s">
        <v>1265</v>
      </c>
      <c r="C16" s="350" t="s">
        <v>1275</v>
      </c>
      <c r="D16" s="351" t="s">
        <v>205</v>
      </c>
      <c r="E16" s="320">
        <v>42097</v>
      </c>
      <c r="F16" s="352">
        <v>0</v>
      </c>
      <c r="G16" s="352">
        <v>61.96</v>
      </c>
      <c r="H16" s="352">
        <v>61.96</v>
      </c>
      <c r="I16" s="352">
        <v>0</v>
      </c>
      <c r="J16" s="352"/>
      <c r="K16" s="100"/>
    </row>
    <row r="17" spans="1:11" s="25" customFormat="1" ht="15.75" x14ac:dyDescent="0.3">
      <c r="A17" s="348">
        <v>8</v>
      </c>
      <c r="B17" s="349" t="s">
        <v>1265</v>
      </c>
      <c r="C17" s="350" t="s">
        <v>1276</v>
      </c>
      <c r="D17" s="351" t="s">
        <v>1270</v>
      </c>
      <c r="E17" s="320">
        <v>44886</v>
      </c>
      <c r="F17" s="352">
        <v>6</v>
      </c>
      <c r="G17" s="352">
        <v>60607.73</v>
      </c>
      <c r="H17" s="352">
        <v>60525.599999999999</v>
      </c>
      <c r="I17" s="352">
        <v>88.13</v>
      </c>
      <c r="J17" s="352"/>
      <c r="K17" s="100"/>
    </row>
    <row r="18" spans="1:11" s="25" customFormat="1" ht="15.75" x14ac:dyDescent="0.3">
      <c r="A18" s="348"/>
      <c r="B18" s="349"/>
      <c r="C18" s="350"/>
      <c r="D18" s="351"/>
      <c r="E18" s="320"/>
      <c r="F18" s="352"/>
      <c r="G18" s="352"/>
      <c r="H18" s="352"/>
      <c r="I18" s="352"/>
      <c r="J18" s="352"/>
      <c r="K18" s="100"/>
    </row>
    <row r="19" spans="1:11" s="25" customFormat="1" ht="15.75" x14ac:dyDescent="0.3">
      <c r="A19" s="348"/>
      <c r="B19" s="349"/>
      <c r="C19" s="350"/>
      <c r="D19" s="351"/>
      <c r="E19" s="320"/>
      <c r="F19" s="352"/>
      <c r="G19" s="352"/>
      <c r="H19" s="352"/>
      <c r="I19" s="352"/>
      <c r="J19" s="352"/>
      <c r="K19" s="100"/>
    </row>
    <row r="20" spans="1:11" x14ac:dyDescent="0.3">
      <c r="A20" s="99"/>
      <c r="B20" s="99"/>
      <c r="C20" s="99"/>
      <c r="D20" s="99"/>
      <c r="E20" s="99"/>
      <c r="F20" s="99"/>
      <c r="G20" s="99"/>
      <c r="H20" s="99"/>
      <c r="I20" s="99"/>
      <c r="J20" s="99"/>
    </row>
    <row r="21" spans="1:11" x14ac:dyDescent="0.3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1" x14ac:dyDescent="0.3">
      <c r="A22" s="99"/>
      <c r="B22" s="99"/>
      <c r="C22" s="99"/>
      <c r="D22" s="99"/>
      <c r="E22" s="99"/>
      <c r="F22" s="99"/>
      <c r="G22" s="99"/>
      <c r="H22" s="99"/>
      <c r="I22" s="99"/>
      <c r="J22" s="99"/>
    </row>
    <row r="23" spans="1:11" x14ac:dyDescent="0.3">
      <c r="A23" s="99"/>
      <c r="B23" s="99"/>
      <c r="C23" s="99"/>
      <c r="D23" s="99"/>
      <c r="E23" s="99"/>
      <c r="F23" s="99"/>
      <c r="G23" s="99"/>
      <c r="H23" s="99"/>
      <c r="I23" s="99"/>
      <c r="J23" s="99"/>
    </row>
    <row r="24" spans="1:11" x14ac:dyDescent="0.3">
      <c r="A24" s="99"/>
      <c r="B24" s="171" t="s">
        <v>93</v>
      </c>
      <c r="C24" s="99"/>
      <c r="D24" s="99"/>
      <c r="E24" s="99"/>
      <c r="F24" s="172"/>
      <c r="G24" s="99"/>
      <c r="H24" s="99"/>
      <c r="I24" s="99"/>
      <c r="J24" s="99"/>
    </row>
    <row r="25" spans="1:11" x14ac:dyDescent="0.3">
      <c r="A25" s="99"/>
      <c r="B25" s="99"/>
      <c r="C25" s="99"/>
      <c r="D25" s="99"/>
      <c r="E25" s="99"/>
      <c r="F25" s="353"/>
      <c r="G25" s="353"/>
      <c r="H25" s="353"/>
      <c r="I25" s="353"/>
      <c r="J25" s="353"/>
    </row>
    <row r="26" spans="1:11" x14ac:dyDescent="0.3">
      <c r="A26" s="99"/>
      <c r="B26" s="99"/>
      <c r="C26" s="204"/>
      <c r="D26" s="99"/>
      <c r="E26" s="99"/>
      <c r="F26" s="204"/>
      <c r="G26" s="354"/>
      <c r="H26" s="354"/>
      <c r="I26" s="353"/>
      <c r="J26" s="353"/>
    </row>
    <row r="27" spans="1:11" x14ac:dyDescent="0.3">
      <c r="A27" s="353"/>
      <c r="B27" s="99"/>
      <c r="C27" s="173" t="s">
        <v>248</v>
      </c>
      <c r="D27" s="173"/>
      <c r="E27" s="99"/>
      <c r="F27" s="99" t="s">
        <v>253</v>
      </c>
      <c r="G27" s="353"/>
      <c r="H27" s="353"/>
      <c r="I27" s="353"/>
      <c r="J27" s="353"/>
    </row>
    <row r="28" spans="1:11" x14ac:dyDescent="0.3">
      <c r="A28" s="353"/>
      <c r="B28" s="99"/>
      <c r="C28" s="174" t="s">
        <v>123</v>
      </c>
      <c r="D28" s="99"/>
      <c r="E28" s="99"/>
      <c r="F28" s="99" t="s">
        <v>249</v>
      </c>
      <c r="G28" s="353"/>
      <c r="H28" s="353"/>
      <c r="I28" s="353"/>
      <c r="J28" s="353"/>
    </row>
    <row r="29" spans="1:11" s="271" customFormat="1" x14ac:dyDescent="0.3">
      <c r="A29" s="353"/>
      <c r="B29" s="99"/>
      <c r="C29" s="99"/>
      <c r="D29" s="174"/>
      <c r="E29" s="353"/>
      <c r="F29" s="353"/>
      <c r="G29" s="353"/>
      <c r="H29" s="353"/>
      <c r="I29" s="353"/>
      <c r="J29" s="353"/>
    </row>
    <row r="30" spans="1:11" s="271" customFormat="1" ht="12.75" x14ac:dyDescent="0.2">
      <c r="A30" s="353"/>
      <c r="B30" s="353"/>
      <c r="C30" s="353"/>
      <c r="D30" s="353"/>
      <c r="E30" s="353"/>
      <c r="F30" s="353"/>
      <c r="G30" s="353"/>
      <c r="H30" s="353"/>
      <c r="I30" s="353"/>
      <c r="J30" s="353"/>
    </row>
    <row r="31" spans="1:11" s="271" customFormat="1" ht="12.75" x14ac:dyDescent="0.2"/>
    <row r="32" spans="1:11" s="271" customFormat="1" ht="12.75" x14ac:dyDescent="0.2"/>
    <row r="33" s="271" customFormat="1" ht="12.75" x14ac:dyDescent="0.2"/>
    <row r="34" s="271" customFormat="1" ht="12.75" x14ac:dyDescent="0.2"/>
  </sheetData>
  <mergeCells count="3">
    <mergeCell ref="I1:J1"/>
    <mergeCell ref="I2:J2"/>
    <mergeCell ref="A1:D1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9" xr:uid="{00000000-0002-0000-1000-000000000000}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9" xr:uid="{00000000-0002-0000-1000-000001000000}"/>
    <dataValidation allowBlank="1" showInputMessage="1" showErrorMessage="1" prompt="თვე/დღე/წელი" sqref="J10:J19" xr:uid="{00000000-0002-0000-1000-000002000000}"/>
  </dataValidations>
  <printOptions gridLines="1"/>
  <pageMargins left="0.25" right="0.25" top="0.75" bottom="0.75" header="0.3" footer="0.3"/>
  <pageSetup paperSize="9" scale="8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26"/>
  <sheetViews>
    <sheetView view="pageBreakPreview" zoomScale="80" zoomScaleNormal="100" zoomScaleSheetLayoutView="80" workbookViewId="0">
      <selection activeCell="G9" sqref="G9"/>
    </sheetView>
  </sheetViews>
  <sheetFormatPr defaultColWidth="9.140625" defaultRowHeight="15" x14ac:dyDescent="0.3"/>
  <cols>
    <col min="1" max="1" width="12" style="146" customWidth="1"/>
    <col min="2" max="2" width="13.28515625" style="146" customWidth="1"/>
    <col min="3" max="3" width="21.42578125" style="146" customWidth="1"/>
    <col min="4" max="4" width="17.85546875" style="146" customWidth="1"/>
    <col min="5" max="5" width="12.7109375" style="146" customWidth="1"/>
    <col min="6" max="6" width="36.85546875" style="146" customWidth="1"/>
    <col min="7" max="7" width="22.28515625" style="146" customWidth="1"/>
    <col min="8" max="8" width="0.5703125" style="146" customWidth="1"/>
    <col min="9" max="16384" width="9.140625" style="146"/>
  </cols>
  <sheetData>
    <row r="1" spans="1:8" x14ac:dyDescent="0.3">
      <c r="A1" s="258" t="s">
        <v>498</v>
      </c>
      <c r="B1" s="258"/>
      <c r="C1" s="258"/>
      <c r="D1" s="258"/>
      <c r="E1" s="258"/>
      <c r="F1" s="258"/>
      <c r="G1" s="266" t="s">
        <v>94</v>
      </c>
      <c r="H1" s="144"/>
    </row>
    <row r="2" spans="1:8" x14ac:dyDescent="0.3">
      <c r="A2" s="72" t="s">
        <v>124</v>
      </c>
      <c r="B2" s="72"/>
      <c r="C2" s="72"/>
      <c r="D2" s="72"/>
      <c r="E2" s="72"/>
      <c r="F2" s="72"/>
      <c r="G2" s="145" t="str">
        <f>'ფორმა N1'!M2</f>
        <v>01/01/2023-31/12/2023</v>
      </c>
      <c r="H2" s="144"/>
    </row>
    <row r="3" spans="1:8" x14ac:dyDescent="0.3">
      <c r="A3" s="72"/>
      <c r="B3" s="72"/>
      <c r="C3" s="72"/>
      <c r="D3" s="72"/>
      <c r="E3" s="72"/>
      <c r="F3" s="72"/>
      <c r="G3" s="97"/>
      <c r="H3" s="144"/>
    </row>
    <row r="4" spans="1:8" x14ac:dyDescent="0.3">
      <c r="A4" s="73" t="str">
        <f>'[2]ფორმა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2"/>
      <c r="H4" s="99"/>
    </row>
    <row r="5" spans="1:8" x14ac:dyDescent="0.3">
      <c r="A5" s="166" t="str">
        <f>'ფორმა N1'!D4</f>
        <v>მპგ "ერთიანი ნაციონალური მოძრაობა"</v>
      </c>
      <c r="B5" s="166"/>
      <c r="C5" s="166"/>
      <c r="D5" s="166"/>
      <c r="E5" s="166"/>
      <c r="F5" s="166"/>
      <c r="G5" s="166"/>
      <c r="H5" s="99"/>
    </row>
    <row r="6" spans="1:8" x14ac:dyDescent="0.3">
      <c r="A6" s="73"/>
      <c r="B6" s="72"/>
      <c r="C6" s="72"/>
      <c r="D6" s="72"/>
      <c r="E6" s="72"/>
      <c r="F6" s="72"/>
      <c r="G6" s="72"/>
      <c r="H6" s="99"/>
    </row>
    <row r="7" spans="1:8" x14ac:dyDescent="0.3">
      <c r="A7" s="72"/>
      <c r="B7" s="72"/>
      <c r="C7" s="72"/>
      <c r="D7" s="72"/>
      <c r="E7" s="72"/>
      <c r="F7" s="72"/>
      <c r="G7" s="72"/>
      <c r="H7" s="100"/>
    </row>
    <row r="8" spans="1:8" ht="45.75" customHeight="1" x14ac:dyDescent="0.3">
      <c r="A8" s="288" t="s">
        <v>288</v>
      </c>
      <c r="B8" s="288" t="s">
        <v>125</v>
      </c>
      <c r="C8" s="291" t="s">
        <v>329</v>
      </c>
      <c r="D8" s="291" t="s">
        <v>330</v>
      </c>
      <c r="E8" s="291" t="s">
        <v>255</v>
      </c>
      <c r="F8" s="288" t="s">
        <v>295</v>
      </c>
      <c r="G8" s="291" t="s">
        <v>289</v>
      </c>
      <c r="H8" s="100"/>
    </row>
    <row r="9" spans="1:8" x14ac:dyDescent="0.3">
      <c r="A9" s="332" t="s">
        <v>290</v>
      </c>
      <c r="B9" s="292"/>
      <c r="C9" s="333"/>
      <c r="D9" s="334"/>
      <c r="E9" s="334"/>
      <c r="F9" s="334"/>
      <c r="G9" s="471">
        <v>93.73</v>
      </c>
      <c r="H9" s="100"/>
    </row>
    <row r="10" spans="1:8" ht="15.75" x14ac:dyDescent="0.3">
      <c r="A10" s="292">
        <v>1</v>
      </c>
      <c r="B10" s="320"/>
      <c r="C10" s="294"/>
      <c r="D10" s="293"/>
      <c r="E10" s="293"/>
      <c r="F10" s="293"/>
      <c r="G10" s="335"/>
      <c r="H10" s="100"/>
    </row>
    <row r="11" spans="1:8" ht="15.75" x14ac:dyDescent="0.3">
      <c r="A11" s="292">
        <v>2</v>
      </c>
      <c r="B11" s="320"/>
      <c r="C11" s="294"/>
      <c r="D11" s="293"/>
      <c r="E11" s="293"/>
      <c r="F11" s="293"/>
      <c r="G11" s="335"/>
      <c r="H11" s="100"/>
    </row>
    <row r="12" spans="1:8" ht="15.75" x14ac:dyDescent="0.3">
      <c r="A12" s="292" t="s">
        <v>258</v>
      </c>
      <c r="B12" s="320"/>
      <c r="C12" s="296"/>
      <c r="D12" s="295"/>
      <c r="E12" s="295"/>
      <c r="F12" s="295"/>
      <c r="G12" s="335">
        <v>93.72</v>
      </c>
      <c r="H12" s="100"/>
    </row>
    <row r="13" spans="1:8" x14ac:dyDescent="0.3">
      <c r="A13" s="336" t="s">
        <v>291</v>
      </c>
      <c r="B13" s="337"/>
      <c r="C13" s="338"/>
      <c r="D13" s="339"/>
      <c r="E13" s="339"/>
      <c r="F13" s="340"/>
      <c r="G13" s="470">
        <f>G12</f>
        <v>93.72</v>
      </c>
      <c r="H13" s="100"/>
    </row>
    <row r="17" spans="1:10" x14ac:dyDescent="0.3">
      <c r="B17" s="148" t="s">
        <v>93</v>
      </c>
      <c r="F17" s="149"/>
    </row>
    <row r="18" spans="1:10" x14ac:dyDescent="0.3">
      <c r="F18" s="170"/>
      <c r="G18" s="170"/>
      <c r="H18" s="170"/>
      <c r="I18" s="170"/>
      <c r="J18" s="170"/>
    </row>
    <row r="19" spans="1:10" x14ac:dyDescent="0.3">
      <c r="C19" s="150"/>
      <c r="F19" s="150"/>
      <c r="G19" s="300"/>
      <c r="H19" s="170"/>
      <c r="I19" s="170"/>
      <c r="J19" s="170"/>
    </row>
    <row r="20" spans="1:10" x14ac:dyDescent="0.3">
      <c r="A20" s="170"/>
      <c r="C20" s="151" t="s">
        <v>248</v>
      </c>
      <c r="F20" s="152" t="s">
        <v>253</v>
      </c>
      <c r="G20" s="300"/>
      <c r="H20" s="170"/>
      <c r="I20" s="170"/>
      <c r="J20" s="170"/>
    </row>
    <row r="21" spans="1:10" x14ac:dyDescent="0.3">
      <c r="A21" s="170"/>
      <c r="C21" s="153" t="s">
        <v>123</v>
      </c>
      <c r="F21" s="146" t="s">
        <v>249</v>
      </c>
      <c r="G21" s="170"/>
      <c r="H21" s="170"/>
      <c r="I21" s="170"/>
      <c r="J21" s="170"/>
    </row>
    <row r="22" spans="1:10" s="170" customFormat="1" x14ac:dyDescent="0.3">
      <c r="B22" s="146"/>
    </row>
    <row r="23" spans="1:10" s="170" customFormat="1" ht="12.75" x14ac:dyDescent="0.2"/>
    <row r="24" spans="1:10" s="170" customFormat="1" ht="12.75" x14ac:dyDescent="0.2"/>
    <row r="25" spans="1:10" s="170" customFormat="1" ht="12.75" x14ac:dyDescent="0.2"/>
    <row r="26" spans="1:10" s="170" customFormat="1" ht="12.75" x14ac:dyDescent="0.2"/>
  </sheetData>
  <dataValidations count="1">
    <dataValidation allowBlank="1" showInputMessage="1" showErrorMessage="1" prompt="თვე/დღე/წელი" sqref="B10:B12" xr:uid="{00000000-0002-0000-1100-000000000000}"/>
  </dataValidations>
  <printOptions gridLines="1"/>
  <pageMargins left="0.7" right="0.7" top="0.75" bottom="0.75" header="0.3" footer="0.3"/>
  <pageSetup paperSize="9" scale="65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L53"/>
  <sheetViews>
    <sheetView showGridLines="0" view="pageBreakPreview" zoomScale="80" zoomScaleNormal="100" zoomScaleSheetLayoutView="80" workbookViewId="0"/>
  </sheetViews>
  <sheetFormatPr defaultColWidth="9.140625" defaultRowHeight="12.75" x14ac:dyDescent="0.2"/>
  <cols>
    <col min="1" max="1" width="53.5703125" style="319" customWidth="1"/>
    <col min="2" max="2" width="10.7109375" style="319" customWidth="1"/>
    <col min="3" max="3" width="12.42578125" style="319" customWidth="1"/>
    <col min="4" max="4" width="10.42578125" style="319" customWidth="1"/>
    <col min="5" max="5" width="13.140625" style="319" customWidth="1"/>
    <col min="6" max="6" width="10.42578125" style="319" customWidth="1"/>
    <col min="7" max="7" width="10.5703125" style="319" customWidth="1"/>
    <col min="8" max="8" width="11.28515625" style="319" customWidth="1"/>
    <col min="9" max="9" width="9.85546875" style="319" customWidth="1"/>
    <col min="10" max="10" width="12.7109375" style="319" customWidth="1"/>
    <col min="11" max="11" width="0.7109375" style="319" customWidth="1"/>
    <col min="12" max="16384" width="9.140625" style="319"/>
  </cols>
  <sheetData>
    <row r="1" spans="1:12" s="314" customFormat="1" ht="15" x14ac:dyDescent="0.2">
      <c r="A1" s="124" t="s">
        <v>497</v>
      </c>
      <c r="B1" s="130"/>
      <c r="C1" s="130"/>
      <c r="D1" s="130"/>
      <c r="E1" s="130"/>
      <c r="F1" s="74"/>
      <c r="G1" s="74"/>
      <c r="H1" s="74"/>
      <c r="I1" s="531" t="s">
        <v>94</v>
      </c>
      <c r="J1" s="531"/>
      <c r="K1" s="301"/>
    </row>
    <row r="2" spans="1:12" s="314" customFormat="1" ht="15" x14ac:dyDescent="0.3">
      <c r="A2" s="100" t="s">
        <v>124</v>
      </c>
      <c r="B2" s="130"/>
      <c r="C2" s="130"/>
      <c r="D2" s="130"/>
      <c r="E2" s="130"/>
      <c r="F2" s="126"/>
      <c r="G2" s="127"/>
      <c r="H2" s="127"/>
      <c r="I2" s="487" t="str">
        <f>'ფორმა N1'!M2</f>
        <v>01/01/2023-31/12/2023</v>
      </c>
      <c r="J2" s="488"/>
      <c r="K2" s="301"/>
    </row>
    <row r="3" spans="1:12" s="314" customFormat="1" ht="15" x14ac:dyDescent="0.2">
      <c r="A3" s="130"/>
      <c r="B3" s="130"/>
      <c r="C3" s="130"/>
      <c r="D3" s="130"/>
      <c r="E3" s="130"/>
      <c r="F3" s="126"/>
      <c r="G3" s="127"/>
      <c r="H3" s="127"/>
      <c r="I3" s="128"/>
      <c r="J3" s="267"/>
      <c r="K3" s="301"/>
    </row>
    <row r="4" spans="1:12" s="2" customFormat="1" ht="15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3"/>
      <c r="G4" s="73"/>
      <c r="H4" s="73"/>
      <c r="I4" s="119"/>
      <c r="J4" s="72"/>
      <c r="K4" s="100"/>
      <c r="L4" s="314"/>
    </row>
    <row r="5" spans="1:12" s="2" customFormat="1" ht="15" x14ac:dyDescent="0.3">
      <c r="A5" s="112" t="str">
        <f>'ფორმა N1'!D4</f>
        <v>მპგ "ერთიანი ნაციონალური მოძრაობა"</v>
      </c>
      <c r="B5" s="113"/>
      <c r="C5" s="113"/>
      <c r="D5" s="113"/>
      <c r="E5" s="113"/>
      <c r="F5" s="57"/>
      <c r="G5" s="57"/>
      <c r="H5" s="57"/>
      <c r="I5" s="121"/>
      <c r="J5" s="57"/>
      <c r="K5" s="100"/>
    </row>
    <row r="6" spans="1:12" s="314" customFormat="1" ht="13.5" x14ac:dyDescent="0.2">
      <c r="A6" s="129"/>
      <c r="B6" s="130"/>
      <c r="C6" s="130"/>
      <c r="D6" s="130"/>
      <c r="E6" s="130"/>
      <c r="F6" s="130"/>
      <c r="G6" s="130"/>
      <c r="H6" s="130"/>
      <c r="I6" s="130"/>
      <c r="J6" s="130"/>
      <c r="K6" s="301"/>
    </row>
    <row r="7" spans="1:12" ht="45" x14ac:dyDescent="0.2">
      <c r="A7" s="325"/>
      <c r="B7" s="530" t="s">
        <v>204</v>
      </c>
      <c r="C7" s="530"/>
      <c r="D7" s="530" t="s">
        <v>272</v>
      </c>
      <c r="E7" s="530"/>
      <c r="F7" s="530" t="s">
        <v>273</v>
      </c>
      <c r="G7" s="530"/>
      <c r="H7" s="326" t="s">
        <v>259</v>
      </c>
      <c r="I7" s="530" t="s">
        <v>207</v>
      </c>
      <c r="J7" s="530"/>
      <c r="K7" s="327"/>
    </row>
    <row r="8" spans="1:12" ht="15" x14ac:dyDescent="0.2">
      <c r="A8" s="307" t="s">
        <v>99</v>
      </c>
      <c r="B8" s="328" t="s">
        <v>206</v>
      </c>
      <c r="C8" s="306" t="s">
        <v>205</v>
      </c>
      <c r="D8" s="328" t="s">
        <v>206</v>
      </c>
      <c r="E8" s="306" t="s">
        <v>205</v>
      </c>
      <c r="F8" s="328" t="s">
        <v>206</v>
      </c>
      <c r="G8" s="306" t="s">
        <v>205</v>
      </c>
      <c r="H8" s="306" t="s">
        <v>205</v>
      </c>
      <c r="I8" s="328" t="s">
        <v>206</v>
      </c>
      <c r="J8" s="306" t="s">
        <v>205</v>
      </c>
      <c r="K8" s="327"/>
    </row>
    <row r="9" spans="1:12" ht="15" x14ac:dyDescent="0.2">
      <c r="A9" s="329" t="s">
        <v>100</v>
      </c>
      <c r="B9" s="78">
        <f>SUM(B10,B14,B17)</f>
        <v>14</v>
      </c>
      <c r="C9" s="78">
        <f>SUM(C10,C14,C17)</f>
        <v>4472693.9399999995</v>
      </c>
      <c r="D9" s="78">
        <f t="shared" ref="D9:J9" si="0">SUM(D10,D14,D17)</f>
        <v>1</v>
      </c>
      <c r="E9" s="78">
        <f>SUM(E10,E14,E17)</f>
        <v>121995.36</v>
      </c>
      <c r="F9" s="78">
        <f t="shared" si="0"/>
        <v>0</v>
      </c>
      <c r="G9" s="78">
        <f>SUM(G10,G14,G17)</f>
        <v>0</v>
      </c>
      <c r="H9" s="78">
        <f>SUM(H10,H14,H17)</f>
        <v>0</v>
      </c>
      <c r="I9" s="78">
        <f>SUM(I10,I14,I17)</f>
        <v>15</v>
      </c>
      <c r="J9" s="78">
        <f t="shared" si="0"/>
        <v>4594689.3</v>
      </c>
      <c r="K9" s="327"/>
    </row>
    <row r="10" spans="1:12" ht="15" x14ac:dyDescent="0.2">
      <c r="A10" s="330" t="s">
        <v>101</v>
      </c>
      <c r="B10" s="325">
        <f>SUM(B11:B13)</f>
        <v>3</v>
      </c>
      <c r="C10" s="325">
        <f>SUM(C11:C13)</f>
        <v>2952428.55</v>
      </c>
      <c r="D10" s="325">
        <f t="shared" ref="D10:J10" si="1">SUM(D11:D13)</f>
        <v>0</v>
      </c>
      <c r="E10" s="325">
        <f>SUM(E11:E13)</f>
        <v>0</v>
      </c>
      <c r="F10" s="325">
        <f t="shared" si="1"/>
        <v>0</v>
      </c>
      <c r="G10" s="325">
        <f>SUM(G11:G13)</f>
        <v>0</v>
      </c>
      <c r="H10" s="325">
        <f>SUM(H11:H13)</f>
        <v>0</v>
      </c>
      <c r="I10" s="325">
        <f>SUM(I11:I13)</f>
        <v>3</v>
      </c>
      <c r="J10" s="325">
        <f t="shared" si="1"/>
        <v>2952428.55</v>
      </c>
      <c r="K10" s="327"/>
    </row>
    <row r="11" spans="1:12" ht="15" x14ac:dyDescent="0.2">
      <c r="A11" s="330" t="s">
        <v>102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27"/>
    </row>
    <row r="12" spans="1:12" ht="15" x14ac:dyDescent="0.2">
      <c r="A12" s="330" t="s">
        <v>103</v>
      </c>
      <c r="B12" s="309">
        <v>3</v>
      </c>
      <c r="C12" s="309">
        <v>2952428.55</v>
      </c>
      <c r="D12" s="309"/>
      <c r="E12" s="309"/>
      <c r="F12" s="309"/>
      <c r="G12" s="309"/>
      <c r="H12" s="309"/>
      <c r="I12" s="309">
        <f>B12+D12-F12-G12</f>
        <v>3</v>
      </c>
      <c r="J12" s="309">
        <f>C12+E12-G12-H12</f>
        <v>2952428.55</v>
      </c>
      <c r="K12" s="327"/>
    </row>
    <row r="13" spans="1:12" ht="15" x14ac:dyDescent="0.2">
      <c r="A13" s="330" t="s">
        <v>104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27"/>
    </row>
    <row r="14" spans="1:12" ht="15" x14ac:dyDescent="0.2">
      <c r="A14" s="330" t="s">
        <v>105</v>
      </c>
      <c r="B14" s="325">
        <f>SUM(B15:B16)</f>
        <v>11</v>
      </c>
      <c r="C14" s="325">
        <f>SUM(C15:C16)</f>
        <v>1491260.3900000001</v>
      </c>
      <c r="D14" s="325">
        <f t="shared" ref="D14:J14" si="2">SUM(D15:D16)</f>
        <v>1</v>
      </c>
      <c r="E14" s="325">
        <f>SUM(E15:E16)</f>
        <v>121995.36</v>
      </c>
      <c r="F14" s="325">
        <f t="shared" si="2"/>
        <v>0</v>
      </c>
      <c r="G14" s="325">
        <f>SUM(G15:G16)</f>
        <v>0</v>
      </c>
      <c r="H14" s="325">
        <f>SUM(H15:H16)</f>
        <v>0</v>
      </c>
      <c r="I14" s="325">
        <f>SUM(I15:I16)</f>
        <v>12</v>
      </c>
      <c r="J14" s="325">
        <f t="shared" si="2"/>
        <v>1613255.75</v>
      </c>
      <c r="K14" s="327"/>
    </row>
    <row r="15" spans="1:12" ht="15" x14ac:dyDescent="0.2">
      <c r="A15" s="330" t="s">
        <v>106</v>
      </c>
      <c r="B15" s="309">
        <v>11</v>
      </c>
      <c r="C15" s="309">
        <v>284012.03999999998</v>
      </c>
      <c r="D15" s="309">
        <v>1</v>
      </c>
      <c r="E15" s="309">
        <v>100068.72</v>
      </c>
      <c r="F15" s="309"/>
      <c r="G15" s="309"/>
      <c r="H15" s="309"/>
      <c r="I15" s="309">
        <f>B15+D15-F15-G15</f>
        <v>12</v>
      </c>
      <c r="J15" s="309">
        <f t="shared" ref="J15:J16" si="3">C15+E15-G15-H15</f>
        <v>384080.76</v>
      </c>
      <c r="K15" s="327"/>
    </row>
    <row r="16" spans="1:12" ht="15" x14ac:dyDescent="0.2">
      <c r="A16" s="330" t="s">
        <v>107</v>
      </c>
      <c r="B16" s="309"/>
      <c r="C16" s="309">
        <v>1207248.3500000001</v>
      </c>
      <c r="D16" s="309"/>
      <c r="E16" s="309">
        <v>21926.640000000003</v>
      </c>
      <c r="F16" s="309"/>
      <c r="G16" s="309"/>
      <c r="H16" s="309"/>
      <c r="I16" s="309"/>
      <c r="J16" s="309">
        <f t="shared" si="3"/>
        <v>1229174.99</v>
      </c>
      <c r="K16" s="327"/>
    </row>
    <row r="17" spans="1:11" ht="15" x14ac:dyDescent="0.2">
      <c r="A17" s="330" t="s">
        <v>108</v>
      </c>
      <c r="B17" s="325">
        <f>SUM(B18:B19,B22,B23)</f>
        <v>0</v>
      </c>
      <c r="C17" s="325">
        <f>SUM(C18:C19,C22,C23)</f>
        <v>29005</v>
      </c>
      <c r="D17" s="325">
        <f t="shared" ref="D17:J17" si="4">SUM(D18:D19,D22,D23)</f>
        <v>0</v>
      </c>
      <c r="E17" s="325">
        <f>SUM(E18:E19,E22,E23)</f>
        <v>0</v>
      </c>
      <c r="F17" s="325">
        <f t="shared" si="4"/>
        <v>0</v>
      </c>
      <c r="G17" s="325">
        <f>SUM(G18:G19,G22,G23)</f>
        <v>0</v>
      </c>
      <c r="H17" s="325">
        <f>SUM(H18:H19,H22,H23)</f>
        <v>0</v>
      </c>
      <c r="I17" s="325">
        <f>SUM(I18:I19,I22,I23)</f>
        <v>0</v>
      </c>
      <c r="J17" s="325">
        <f t="shared" si="4"/>
        <v>29005</v>
      </c>
      <c r="K17" s="327"/>
    </row>
    <row r="18" spans="1:11" ht="15" x14ac:dyDescent="0.2">
      <c r="A18" s="330" t="s">
        <v>109</v>
      </c>
      <c r="B18" s="309"/>
      <c r="C18" s="309"/>
      <c r="D18" s="309"/>
      <c r="E18" s="309"/>
      <c r="F18" s="309"/>
      <c r="G18" s="309"/>
      <c r="H18" s="309"/>
      <c r="I18" s="309"/>
      <c r="J18" s="309"/>
      <c r="K18" s="327"/>
    </row>
    <row r="19" spans="1:11" ht="15" x14ac:dyDescent="0.2">
      <c r="A19" s="330" t="s">
        <v>110</v>
      </c>
      <c r="B19" s="325">
        <f>SUM(B20:B21)</f>
        <v>0</v>
      </c>
      <c r="C19" s="325">
        <f>SUM(C20:C21)</f>
        <v>19301.009999999998</v>
      </c>
      <c r="D19" s="325">
        <f t="shared" ref="D19:J19" si="5">SUM(D20:D21)</f>
        <v>0</v>
      </c>
      <c r="E19" s="325">
        <f>SUM(E20:E21)</f>
        <v>0</v>
      </c>
      <c r="F19" s="325">
        <f t="shared" si="5"/>
        <v>0</v>
      </c>
      <c r="G19" s="325">
        <f>SUM(G20:G21)</f>
        <v>0</v>
      </c>
      <c r="H19" s="325">
        <f>SUM(H20:H21)</f>
        <v>0</v>
      </c>
      <c r="I19" s="325">
        <f>SUM(I20:I21)</f>
        <v>0</v>
      </c>
      <c r="J19" s="325">
        <f t="shared" si="5"/>
        <v>19301.009999999998</v>
      </c>
      <c r="K19" s="327"/>
    </row>
    <row r="20" spans="1:11" ht="15" x14ac:dyDescent="0.2">
      <c r="A20" s="330" t="s">
        <v>111</v>
      </c>
      <c r="B20" s="309"/>
      <c r="C20" s="309"/>
      <c r="D20" s="309"/>
      <c r="E20" s="309"/>
      <c r="F20" s="309"/>
      <c r="G20" s="309"/>
      <c r="H20" s="309"/>
      <c r="I20" s="309"/>
      <c r="J20" s="309">
        <f t="shared" ref="J20:J22" si="6">C20+E20-G20-H20</f>
        <v>0</v>
      </c>
      <c r="K20" s="327"/>
    </row>
    <row r="21" spans="1:11" ht="15" x14ac:dyDescent="0.2">
      <c r="A21" s="330" t="s">
        <v>112</v>
      </c>
      <c r="B21" s="309"/>
      <c r="C21" s="309">
        <v>19301.009999999998</v>
      </c>
      <c r="D21" s="309"/>
      <c r="E21" s="309"/>
      <c r="F21" s="309"/>
      <c r="G21" s="309"/>
      <c r="H21" s="309"/>
      <c r="I21" s="309"/>
      <c r="J21" s="309">
        <f t="shared" si="6"/>
        <v>19301.009999999998</v>
      </c>
      <c r="K21" s="327"/>
    </row>
    <row r="22" spans="1:11" ht="15" x14ac:dyDescent="0.2">
      <c r="A22" s="330" t="s">
        <v>113</v>
      </c>
      <c r="B22" s="309"/>
      <c r="C22" s="309"/>
      <c r="D22" s="309"/>
      <c r="E22" s="309"/>
      <c r="F22" s="309"/>
      <c r="G22" s="309"/>
      <c r="H22" s="309"/>
      <c r="I22" s="309"/>
      <c r="J22" s="309">
        <f t="shared" si="6"/>
        <v>0</v>
      </c>
      <c r="K22" s="327"/>
    </row>
    <row r="23" spans="1:11" ht="15" x14ac:dyDescent="0.2">
      <c r="A23" s="330" t="s">
        <v>114</v>
      </c>
      <c r="B23" s="309"/>
      <c r="C23" s="309">
        <v>9703.99</v>
      </c>
      <c r="D23" s="309"/>
      <c r="E23" s="309"/>
      <c r="F23" s="309"/>
      <c r="G23" s="309"/>
      <c r="H23" s="309"/>
      <c r="I23" s="309"/>
      <c r="J23" s="309">
        <f>C23+E23-G23-H23</f>
        <v>9703.99</v>
      </c>
      <c r="K23" s="327"/>
    </row>
    <row r="24" spans="1:11" ht="15" x14ac:dyDescent="0.2">
      <c r="A24" s="329" t="s">
        <v>115</v>
      </c>
      <c r="B24" s="78">
        <f>SUM(B25:B31)</f>
        <v>0</v>
      </c>
      <c r="C24" s="78">
        <f t="shared" ref="C24:J24" si="7">SUM(C25:C31)</f>
        <v>0</v>
      </c>
      <c r="D24" s="78">
        <f t="shared" si="7"/>
        <v>0</v>
      </c>
      <c r="E24" s="78">
        <f t="shared" si="7"/>
        <v>0</v>
      </c>
      <c r="F24" s="78">
        <f t="shared" si="7"/>
        <v>0</v>
      </c>
      <c r="G24" s="78">
        <f t="shared" si="7"/>
        <v>0</v>
      </c>
      <c r="H24" s="78">
        <f t="shared" si="7"/>
        <v>0</v>
      </c>
      <c r="I24" s="78">
        <f t="shared" si="7"/>
        <v>0</v>
      </c>
      <c r="J24" s="78">
        <f t="shared" si="7"/>
        <v>0</v>
      </c>
      <c r="K24" s="327"/>
    </row>
    <row r="25" spans="1:11" ht="15" x14ac:dyDescent="0.2">
      <c r="A25" s="330" t="s">
        <v>512</v>
      </c>
      <c r="B25" s="309"/>
      <c r="C25" s="309"/>
      <c r="D25" s="309"/>
      <c r="E25" s="309"/>
      <c r="F25" s="309"/>
      <c r="G25" s="309"/>
      <c r="H25" s="309"/>
      <c r="I25" s="309"/>
      <c r="J25" s="309"/>
      <c r="K25" s="327"/>
    </row>
    <row r="26" spans="1:11" ht="15" x14ac:dyDescent="0.2">
      <c r="A26" s="330" t="s">
        <v>239</v>
      </c>
      <c r="B26" s="309"/>
      <c r="C26" s="309"/>
      <c r="D26" s="309"/>
      <c r="E26" s="309"/>
      <c r="F26" s="309"/>
      <c r="G26" s="309"/>
      <c r="H26" s="309"/>
      <c r="I26" s="309"/>
      <c r="J26" s="309"/>
      <c r="K26" s="327"/>
    </row>
    <row r="27" spans="1:11" ht="15" x14ac:dyDescent="0.2">
      <c r="A27" s="330" t="s">
        <v>240</v>
      </c>
      <c r="B27" s="309"/>
      <c r="C27" s="309"/>
      <c r="D27" s="309"/>
      <c r="E27" s="309"/>
      <c r="F27" s="309"/>
      <c r="G27" s="309"/>
      <c r="H27" s="309"/>
      <c r="I27" s="309"/>
      <c r="J27" s="309"/>
      <c r="K27" s="327"/>
    </row>
    <row r="28" spans="1:11" ht="15" x14ac:dyDescent="0.2">
      <c r="A28" s="330" t="s">
        <v>241</v>
      </c>
      <c r="B28" s="309"/>
      <c r="C28" s="309"/>
      <c r="D28" s="309"/>
      <c r="E28" s="309"/>
      <c r="F28" s="309"/>
      <c r="G28" s="309"/>
      <c r="H28" s="309"/>
      <c r="I28" s="309"/>
      <c r="J28" s="309"/>
      <c r="K28" s="327"/>
    </row>
    <row r="29" spans="1:11" ht="15" x14ac:dyDescent="0.2">
      <c r="A29" s="330" t="s">
        <v>242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27"/>
    </row>
    <row r="30" spans="1:11" ht="15" x14ac:dyDescent="0.2">
      <c r="A30" s="330" t="s">
        <v>243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27"/>
    </row>
    <row r="31" spans="1:11" ht="15" x14ac:dyDescent="0.2">
      <c r="A31" s="330" t="s">
        <v>244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27"/>
    </row>
    <row r="32" spans="1:11" ht="15" x14ac:dyDescent="0.2">
      <c r="A32" s="329" t="s">
        <v>116</v>
      </c>
      <c r="B32" s="78">
        <f>SUM(B33:B35)</f>
        <v>0</v>
      </c>
      <c r="C32" s="78">
        <f>SUM(C33:C35)</f>
        <v>0</v>
      </c>
      <c r="D32" s="78">
        <f t="shared" ref="D32:J32" si="8">SUM(D33:D35)</f>
        <v>0</v>
      </c>
      <c r="E32" s="78">
        <f>SUM(E33:E35)</f>
        <v>0</v>
      </c>
      <c r="F32" s="78">
        <f t="shared" si="8"/>
        <v>0</v>
      </c>
      <c r="G32" s="78">
        <f>SUM(G33:G35)</f>
        <v>0</v>
      </c>
      <c r="H32" s="78">
        <f>SUM(H33:H35)</f>
        <v>0</v>
      </c>
      <c r="I32" s="78">
        <f>SUM(I33:I35)</f>
        <v>0</v>
      </c>
      <c r="J32" s="78">
        <f t="shared" si="8"/>
        <v>0</v>
      </c>
      <c r="K32" s="327"/>
    </row>
    <row r="33" spans="1:11" ht="15" x14ac:dyDescent="0.2">
      <c r="A33" s="330" t="s">
        <v>245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27"/>
    </row>
    <row r="34" spans="1:11" ht="15" x14ac:dyDescent="0.2">
      <c r="A34" s="330" t="s">
        <v>246</v>
      </c>
      <c r="B34" s="309"/>
      <c r="C34" s="309"/>
      <c r="D34" s="309"/>
      <c r="E34" s="309"/>
      <c r="F34" s="309"/>
      <c r="G34" s="309"/>
      <c r="H34" s="309"/>
      <c r="I34" s="309"/>
      <c r="J34" s="309"/>
      <c r="K34" s="327"/>
    </row>
    <row r="35" spans="1:11" ht="15" x14ac:dyDescent="0.2">
      <c r="A35" s="330" t="s">
        <v>247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27"/>
    </row>
    <row r="36" spans="1:11" ht="15" x14ac:dyDescent="0.2">
      <c r="A36" s="329" t="s">
        <v>117</v>
      </c>
      <c r="B36" s="78">
        <f t="shared" ref="B36:J36" si="9">SUM(B37:B39,B42)</f>
        <v>0</v>
      </c>
      <c r="C36" s="78">
        <f t="shared" si="9"/>
        <v>0</v>
      </c>
      <c r="D36" s="78">
        <f t="shared" si="9"/>
        <v>0</v>
      </c>
      <c r="E36" s="78">
        <f t="shared" si="9"/>
        <v>0</v>
      </c>
      <c r="F36" s="78">
        <f t="shared" si="9"/>
        <v>0</v>
      </c>
      <c r="G36" s="78">
        <f t="shared" si="9"/>
        <v>0</v>
      </c>
      <c r="H36" s="78">
        <f t="shared" si="9"/>
        <v>0</v>
      </c>
      <c r="I36" s="78">
        <f t="shared" si="9"/>
        <v>0</v>
      </c>
      <c r="J36" s="78">
        <f t="shared" si="9"/>
        <v>0</v>
      </c>
      <c r="K36" s="327"/>
    </row>
    <row r="37" spans="1:11" ht="15" x14ac:dyDescent="0.2">
      <c r="A37" s="330" t="s">
        <v>118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27"/>
    </row>
    <row r="38" spans="1:11" ht="15" x14ac:dyDescent="0.2">
      <c r="A38" s="330" t="s">
        <v>119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27"/>
    </row>
    <row r="39" spans="1:11" ht="15" x14ac:dyDescent="0.2">
      <c r="A39" s="330" t="s">
        <v>120</v>
      </c>
      <c r="B39" s="325">
        <f t="shared" ref="B39:J39" si="10">SUM(B40:B41)</f>
        <v>0</v>
      </c>
      <c r="C39" s="325">
        <f t="shared" si="10"/>
        <v>0</v>
      </c>
      <c r="D39" s="325">
        <f t="shared" si="10"/>
        <v>0</v>
      </c>
      <c r="E39" s="325">
        <f t="shared" si="10"/>
        <v>0</v>
      </c>
      <c r="F39" s="325">
        <f t="shared" si="10"/>
        <v>0</v>
      </c>
      <c r="G39" s="325">
        <f t="shared" si="10"/>
        <v>0</v>
      </c>
      <c r="H39" s="325">
        <f t="shared" si="10"/>
        <v>0</v>
      </c>
      <c r="I39" s="325">
        <f t="shared" si="10"/>
        <v>0</v>
      </c>
      <c r="J39" s="325">
        <f t="shared" si="10"/>
        <v>0</v>
      </c>
      <c r="K39" s="327"/>
    </row>
    <row r="40" spans="1:11" ht="30" x14ac:dyDescent="0.2">
      <c r="A40" s="330" t="s">
        <v>373</v>
      </c>
      <c r="B40" s="309"/>
      <c r="C40" s="309"/>
      <c r="D40" s="309"/>
      <c r="E40" s="309"/>
      <c r="F40" s="309"/>
      <c r="G40" s="309"/>
      <c r="H40" s="309"/>
      <c r="I40" s="309"/>
      <c r="J40" s="309"/>
      <c r="K40" s="327"/>
    </row>
    <row r="41" spans="1:11" ht="15" x14ac:dyDescent="0.2">
      <c r="A41" s="330" t="s">
        <v>121</v>
      </c>
      <c r="B41" s="309"/>
      <c r="C41" s="309"/>
      <c r="D41" s="309"/>
      <c r="E41" s="309"/>
      <c r="F41" s="309"/>
      <c r="G41" s="309"/>
      <c r="H41" s="309"/>
      <c r="I41" s="309"/>
      <c r="J41" s="309"/>
      <c r="K41" s="327"/>
    </row>
    <row r="42" spans="1:11" ht="15" x14ac:dyDescent="0.2">
      <c r="A42" s="330" t="s">
        <v>122</v>
      </c>
      <c r="B42" s="309"/>
      <c r="C42" s="309"/>
      <c r="D42" s="309"/>
      <c r="E42" s="309"/>
      <c r="F42" s="309"/>
      <c r="G42" s="309"/>
      <c r="H42" s="309"/>
      <c r="I42" s="309"/>
      <c r="J42" s="309"/>
      <c r="K42" s="327"/>
    </row>
    <row r="43" spans="1:11" ht="15" x14ac:dyDescent="0.2">
      <c r="A43" s="331"/>
      <c r="B43" s="331"/>
      <c r="C43" s="331"/>
      <c r="D43" s="331"/>
      <c r="E43" s="331"/>
      <c r="F43" s="331"/>
      <c r="G43" s="331"/>
      <c r="H43" s="331"/>
      <c r="I43" s="331"/>
      <c r="J43" s="331"/>
    </row>
    <row r="44" spans="1:11" s="314" customFormat="1" x14ac:dyDescent="0.2"/>
    <row r="45" spans="1:11" s="314" customFormat="1" x14ac:dyDescent="0.2">
      <c r="A45" s="319"/>
    </row>
    <row r="46" spans="1:11" s="2" customFormat="1" ht="15" x14ac:dyDescent="0.3">
      <c r="A46" s="68" t="s">
        <v>93</v>
      </c>
      <c r="D46" s="265"/>
    </row>
    <row r="47" spans="1:11" s="2" customFormat="1" ht="15" x14ac:dyDescent="0.3">
      <c r="D47" s="271"/>
      <c r="E47" s="271"/>
      <c r="F47" s="271"/>
      <c r="G47" s="271"/>
      <c r="I47" s="271"/>
    </row>
    <row r="48" spans="1:11" s="2" customFormat="1" ht="15" x14ac:dyDescent="0.3">
      <c r="B48" s="67"/>
      <c r="C48" s="67"/>
      <c r="F48" s="67"/>
      <c r="G48" s="322"/>
      <c r="H48" s="67"/>
      <c r="I48" s="271"/>
      <c r="J48" s="271"/>
    </row>
    <row r="49" spans="1:10" s="2" customFormat="1" ht="15" x14ac:dyDescent="0.3">
      <c r="B49" s="66" t="s">
        <v>248</v>
      </c>
      <c r="F49" s="12" t="s">
        <v>253</v>
      </c>
      <c r="G49" s="323"/>
      <c r="I49" s="271"/>
      <c r="J49" s="271"/>
    </row>
    <row r="50" spans="1:10" s="2" customFormat="1" ht="15" x14ac:dyDescent="0.3">
      <c r="B50" s="62" t="s">
        <v>123</v>
      </c>
      <c r="F50" s="2" t="s">
        <v>249</v>
      </c>
      <c r="G50" s="271"/>
      <c r="I50" s="271"/>
      <c r="J50" s="271"/>
    </row>
    <row r="51" spans="1:10" s="271" customFormat="1" ht="15" x14ac:dyDescent="0.3">
      <c r="A51" s="2"/>
      <c r="B51" s="319"/>
      <c r="H51" s="319"/>
    </row>
    <row r="52" spans="1:10" s="2" customFormat="1" ht="15" x14ac:dyDescent="0.3">
      <c r="A52" s="11"/>
      <c r="B52" s="11"/>
      <c r="C52" s="11"/>
    </row>
    <row r="53" spans="1:10" ht="15" x14ac:dyDescent="0.2">
      <c r="A53" s="331"/>
      <c r="B53" s="331"/>
      <c r="C53" s="331"/>
      <c r="D53" s="331"/>
      <c r="E53" s="331"/>
      <c r="F53" s="331"/>
      <c r="G53" s="331"/>
      <c r="H53" s="331"/>
      <c r="I53" s="331"/>
      <c r="J53" s="331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46"/>
  <sheetViews>
    <sheetView showGridLines="0" view="pageBreakPreview" topLeftCell="A4" zoomScale="80" zoomScaleNormal="100" zoomScaleSheetLayoutView="80" workbookViewId="0">
      <selection activeCell="B24" sqref="B24"/>
    </sheetView>
  </sheetViews>
  <sheetFormatPr defaultColWidth="9.140625"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26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1" t="s">
        <v>479</v>
      </c>
      <c r="B1" s="72"/>
      <c r="C1" s="489" t="s">
        <v>94</v>
      </c>
      <c r="D1" s="489"/>
      <c r="E1" s="103"/>
    </row>
    <row r="2" spans="1:7" x14ac:dyDescent="0.3">
      <c r="A2" s="72" t="s">
        <v>124</v>
      </c>
      <c r="B2" s="72"/>
      <c r="C2" s="487" t="str">
        <f>'ფორმა N1'!M2</f>
        <v>01/01/2023-31/12/2023</v>
      </c>
      <c r="D2" s="488"/>
      <c r="E2" s="103"/>
    </row>
    <row r="3" spans="1:7" x14ac:dyDescent="0.3">
      <c r="A3" s="71"/>
      <c r="B3" s="72"/>
      <c r="C3" s="267"/>
      <c r="D3" s="267"/>
      <c r="E3" s="103"/>
    </row>
    <row r="4" spans="1:7" x14ac:dyDescent="0.3">
      <c r="A4" s="73" t="s">
        <v>254</v>
      </c>
      <c r="B4" s="97"/>
      <c r="C4" s="98"/>
      <c r="D4" s="72"/>
      <c r="E4" s="103"/>
    </row>
    <row r="5" spans="1:7" x14ac:dyDescent="0.3">
      <c r="A5" s="175" t="str">
        <f>'ფორმა N1'!D4</f>
        <v>მპგ "ერთიანი ნაციონალური მოძრაობა"</v>
      </c>
      <c r="B5" s="12"/>
      <c r="C5" s="12"/>
      <c r="E5" s="103"/>
    </row>
    <row r="6" spans="1:7" x14ac:dyDescent="0.3">
      <c r="A6" s="99"/>
      <c r="B6" s="99"/>
      <c r="C6" s="99"/>
      <c r="D6" s="100"/>
      <c r="E6" s="103"/>
    </row>
    <row r="7" spans="1:7" x14ac:dyDescent="0.3">
      <c r="A7" s="72"/>
      <c r="B7" s="72"/>
      <c r="C7" s="72"/>
      <c r="D7" s="72"/>
      <c r="E7" s="103"/>
    </row>
    <row r="8" spans="1:7" s="6" customFormat="1" ht="39" customHeight="1" x14ac:dyDescent="0.3">
      <c r="A8" s="101" t="s">
        <v>64</v>
      </c>
      <c r="B8" s="75" t="s">
        <v>230</v>
      </c>
      <c r="C8" s="75" t="s">
        <v>66</v>
      </c>
      <c r="D8" s="75" t="s">
        <v>67</v>
      </c>
      <c r="E8" s="103"/>
    </row>
    <row r="9" spans="1:7" s="7" customFormat="1" ht="16.5" customHeight="1" x14ac:dyDescent="0.3">
      <c r="A9" s="176">
        <v>1</v>
      </c>
      <c r="B9" s="176" t="s">
        <v>65</v>
      </c>
      <c r="C9" s="81">
        <f>SUM(C10,C26)</f>
        <v>2992880.9599999995</v>
      </c>
      <c r="D9" s="81">
        <f>SUM(D10,D26)</f>
        <v>2932020.9599999995</v>
      </c>
      <c r="E9" s="103"/>
    </row>
    <row r="10" spans="1:7" s="7" customFormat="1" ht="16.5" customHeight="1" x14ac:dyDescent="0.3">
      <c r="A10" s="83">
        <v>1.1000000000000001</v>
      </c>
      <c r="B10" s="83" t="s">
        <v>69</v>
      </c>
      <c r="C10" s="81">
        <f>SUM(C11,C12,C16,C19,C24,C25)</f>
        <v>2932020.9599999995</v>
      </c>
      <c r="D10" s="81">
        <f>SUM(D11,D12,D16,D19,D24,D25)</f>
        <v>2932020.9599999995</v>
      </c>
      <c r="E10" s="103"/>
    </row>
    <row r="11" spans="1:7" s="9" customFormat="1" ht="16.5" customHeight="1" x14ac:dyDescent="0.3">
      <c r="A11" s="84" t="s">
        <v>30</v>
      </c>
      <c r="B11" s="84" t="s">
        <v>68</v>
      </c>
      <c r="C11" s="8"/>
      <c r="D11" s="8"/>
      <c r="E11" s="103"/>
    </row>
    <row r="12" spans="1:7" s="10" customFormat="1" ht="16.5" customHeight="1" x14ac:dyDescent="0.3">
      <c r="A12" s="84" t="s">
        <v>31</v>
      </c>
      <c r="B12" s="84" t="s">
        <v>283</v>
      </c>
      <c r="C12" s="102">
        <f>SUM(C13:C15)</f>
        <v>614098</v>
      </c>
      <c r="D12" s="102">
        <f>SUM(D13:D15)</f>
        <v>614098</v>
      </c>
      <c r="E12" s="103"/>
      <c r="G12" s="65"/>
    </row>
    <row r="13" spans="1:7" s="3" customFormat="1" ht="16.5" customHeight="1" x14ac:dyDescent="0.3">
      <c r="A13" s="93" t="s">
        <v>70</v>
      </c>
      <c r="B13" s="93" t="s">
        <v>286</v>
      </c>
      <c r="C13" s="8">
        <v>614098</v>
      </c>
      <c r="D13" s="8">
        <v>614098</v>
      </c>
      <c r="E13" s="103"/>
    </row>
    <row r="14" spans="1:7" s="3" customFormat="1" ht="16.5" customHeight="1" x14ac:dyDescent="0.3">
      <c r="A14" s="93" t="s">
        <v>408</v>
      </c>
      <c r="B14" s="93" t="s">
        <v>407</v>
      </c>
      <c r="C14" s="8"/>
      <c r="D14" s="8"/>
      <c r="E14" s="103"/>
    </row>
    <row r="15" spans="1:7" s="3" customFormat="1" ht="16.5" customHeight="1" x14ac:dyDescent="0.3">
      <c r="A15" s="93" t="s">
        <v>409</v>
      </c>
      <c r="B15" s="93" t="s">
        <v>83</v>
      </c>
      <c r="C15" s="8"/>
      <c r="D15" s="8"/>
      <c r="E15" s="103"/>
    </row>
    <row r="16" spans="1:7" s="3" customFormat="1" ht="16.5" customHeight="1" x14ac:dyDescent="0.3">
      <c r="A16" s="84" t="s">
        <v>71</v>
      </c>
      <c r="B16" s="84" t="s">
        <v>72</v>
      </c>
      <c r="C16" s="102">
        <f>SUM(C17:C18)</f>
        <v>2199634.9199999995</v>
      </c>
      <c r="D16" s="102">
        <f>SUM(D17:D18)</f>
        <v>2199634.9199999995</v>
      </c>
      <c r="E16" s="103"/>
    </row>
    <row r="17" spans="1:5" s="3" customFormat="1" ht="16.5" customHeight="1" x14ac:dyDescent="0.3">
      <c r="A17" s="93" t="s">
        <v>73</v>
      </c>
      <c r="B17" s="93" t="s">
        <v>75</v>
      </c>
      <c r="C17" s="8">
        <v>2199634.9199999995</v>
      </c>
      <c r="D17" s="8">
        <v>2199634.9199999995</v>
      </c>
      <c r="E17" s="103"/>
    </row>
    <row r="18" spans="1:5" s="3" customFormat="1" ht="32.25" customHeight="1" x14ac:dyDescent="0.3">
      <c r="A18" s="93" t="s">
        <v>74</v>
      </c>
      <c r="B18" s="93" t="s">
        <v>449</v>
      </c>
      <c r="C18" s="8"/>
      <c r="D18" s="8"/>
      <c r="E18" s="103"/>
    </row>
    <row r="19" spans="1:5" s="3" customFormat="1" ht="16.5" customHeight="1" x14ac:dyDescent="0.3">
      <c r="A19" s="84" t="s">
        <v>76</v>
      </c>
      <c r="B19" s="84" t="s">
        <v>363</v>
      </c>
      <c r="C19" s="102">
        <f>SUM(C20:C23)</f>
        <v>0</v>
      </c>
      <c r="D19" s="102">
        <f>SUM(D20:D23)</f>
        <v>0</v>
      </c>
      <c r="E19" s="103"/>
    </row>
    <row r="20" spans="1:5" s="3" customFormat="1" ht="16.5" customHeight="1" x14ac:dyDescent="0.3">
      <c r="A20" s="93" t="s">
        <v>77</v>
      </c>
      <c r="B20" s="93" t="s">
        <v>505</v>
      </c>
      <c r="C20" s="8"/>
      <c r="D20" s="8"/>
      <c r="E20" s="103"/>
    </row>
    <row r="21" spans="1:5" s="3" customFormat="1" ht="30" x14ac:dyDescent="0.3">
      <c r="A21" s="93" t="s">
        <v>78</v>
      </c>
      <c r="B21" s="93" t="s">
        <v>415</v>
      </c>
      <c r="C21" s="8"/>
      <c r="D21" s="8"/>
      <c r="E21" s="103"/>
    </row>
    <row r="22" spans="1:5" s="3" customFormat="1" x14ac:dyDescent="0.3">
      <c r="A22" s="93" t="s">
        <v>79</v>
      </c>
      <c r="B22" s="93" t="s">
        <v>434</v>
      </c>
      <c r="C22" s="8"/>
      <c r="D22" s="8"/>
      <c r="E22" s="103"/>
    </row>
    <row r="23" spans="1:5" s="3" customFormat="1" x14ac:dyDescent="0.3">
      <c r="A23" s="93" t="s">
        <v>80</v>
      </c>
      <c r="B23" s="93" t="s">
        <v>480</v>
      </c>
      <c r="C23" s="8"/>
      <c r="D23" s="8"/>
      <c r="E23" s="103"/>
    </row>
    <row r="24" spans="1:5" s="3" customFormat="1" ht="16.5" customHeight="1" x14ac:dyDescent="0.3">
      <c r="A24" s="84" t="s">
        <v>81</v>
      </c>
      <c r="B24" s="84" t="s">
        <v>377</v>
      </c>
      <c r="C24" s="8">
        <v>102000</v>
      </c>
      <c r="D24" s="8">
        <v>102000</v>
      </c>
      <c r="E24" s="103"/>
    </row>
    <row r="25" spans="1:5" s="3" customFormat="1" x14ac:dyDescent="0.3">
      <c r="A25" s="84" t="s">
        <v>232</v>
      </c>
      <c r="B25" s="84" t="s">
        <v>383</v>
      </c>
      <c r="C25" s="8">
        <v>16288.039999999999</v>
      </c>
      <c r="D25" s="8">
        <v>16288.039999999999</v>
      </c>
      <c r="E25" s="103"/>
    </row>
    <row r="26" spans="1:5" ht="16.5" customHeight="1" x14ac:dyDescent="0.3">
      <c r="A26" s="83">
        <v>1.2</v>
      </c>
      <c r="B26" s="83" t="s">
        <v>82</v>
      </c>
      <c r="C26" s="81">
        <f>SUM(C27,C35)</f>
        <v>60860</v>
      </c>
      <c r="D26" s="81">
        <f>SUM(D27,D35)</f>
        <v>0</v>
      </c>
      <c r="E26" s="103"/>
    </row>
    <row r="27" spans="1:5" ht="16.5" customHeight="1" x14ac:dyDescent="0.3">
      <c r="A27" s="84" t="s">
        <v>32</v>
      </c>
      <c r="B27" s="84" t="s">
        <v>286</v>
      </c>
      <c r="C27" s="102">
        <f>SUM(C28:C30)</f>
        <v>60860</v>
      </c>
      <c r="D27" s="102">
        <f>SUM(D28:D30)</f>
        <v>0</v>
      </c>
      <c r="E27" s="103"/>
    </row>
    <row r="28" spans="1:5" x14ac:dyDescent="0.3">
      <c r="A28" s="184" t="s">
        <v>84</v>
      </c>
      <c r="B28" s="184" t="s">
        <v>284</v>
      </c>
      <c r="C28" s="8"/>
      <c r="D28" s="8"/>
      <c r="E28" s="103"/>
    </row>
    <row r="29" spans="1:5" x14ac:dyDescent="0.3">
      <c r="A29" s="184" t="s">
        <v>85</v>
      </c>
      <c r="B29" s="184" t="s">
        <v>287</v>
      </c>
      <c r="C29" s="8"/>
      <c r="D29" s="8"/>
      <c r="E29" s="103"/>
    </row>
    <row r="30" spans="1:5" x14ac:dyDescent="0.3">
      <c r="A30" s="184" t="s">
        <v>384</v>
      </c>
      <c r="B30" s="184" t="s">
        <v>285</v>
      </c>
      <c r="C30" s="8">
        <v>60860</v>
      </c>
      <c r="D30" s="8"/>
      <c r="E30" s="103"/>
    </row>
    <row r="31" spans="1:5" x14ac:dyDescent="0.3">
      <c r="A31" s="84" t="s">
        <v>33</v>
      </c>
      <c r="B31" s="84" t="s">
        <v>407</v>
      </c>
      <c r="C31" s="102">
        <f>SUM(C32:C34)</f>
        <v>0</v>
      </c>
      <c r="D31" s="102">
        <f>SUM(D32:D34)</f>
        <v>0</v>
      </c>
      <c r="E31" s="103"/>
    </row>
    <row r="32" spans="1:5" x14ac:dyDescent="0.3">
      <c r="A32" s="184" t="s">
        <v>12</v>
      </c>
      <c r="B32" s="184" t="s">
        <v>410</v>
      </c>
      <c r="C32" s="8"/>
      <c r="D32" s="8"/>
      <c r="E32" s="103"/>
    </row>
    <row r="33" spans="1:9" x14ac:dyDescent="0.3">
      <c r="A33" s="184" t="s">
        <v>13</v>
      </c>
      <c r="B33" s="184" t="s">
        <v>411</v>
      </c>
      <c r="C33" s="8"/>
      <c r="D33" s="8"/>
      <c r="E33" s="103"/>
    </row>
    <row r="34" spans="1:9" x14ac:dyDescent="0.3">
      <c r="A34" s="184" t="s">
        <v>261</v>
      </c>
      <c r="B34" s="184" t="s">
        <v>412</v>
      </c>
      <c r="C34" s="8"/>
      <c r="D34" s="8"/>
      <c r="E34" s="103"/>
    </row>
    <row r="35" spans="1:9" ht="31.5" customHeight="1" x14ac:dyDescent="0.3">
      <c r="A35" s="84" t="s">
        <v>34</v>
      </c>
      <c r="B35" s="195" t="s">
        <v>440</v>
      </c>
      <c r="C35" s="8"/>
      <c r="D35" s="8"/>
      <c r="E35" s="103"/>
    </row>
    <row r="36" spans="1:9" x14ac:dyDescent="0.3">
      <c r="D36" s="25"/>
      <c r="E36" s="104"/>
      <c r="F36" s="25"/>
    </row>
    <row r="37" spans="1:9" x14ac:dyDescent="0.3">
      <c r="A37" s="1"/>
      <c r="D37" s="25"/>
      <c r="E37" s="104"/>
      <c r="F37" s="25"/>
    </row>
    <row r="38" spans="1:9" x14ac:dyDescent="0.3">
      <c r="D38" s="25"/>
      <c r="E38" s="104"/>
      <c r="F38" s="25"/>
    </row>
    <row r="39" spans="1:9" x14ac:dyDescent="0.3">
      <c r="D39" s="25"/>
      <c r="E39" s="104"/>
      <c r="F39" s="25"/>
    </row>
    <row r="40" spans="1:9" x14ac:dyDescent="0.3">
      <c r="A40" s="66" t="s">
        <v>93</v>
      </c>
      <c r="D40" s="25"/>
      <c r="E40" s="104"/>
      <c r="F40" s="25"/>
    </row>
    <row r="41" spans="1:9" x14ac:dyDescent="0.3">
      <c r="D41" s="25"/>
      <c r="E41" s="369"/>
      <c r="F41" s="369"/>
      <c r="G41" s="271"/>
      <c r="H41" s="271"/>
      <c r="I41" s="271"/>
    </row>
    <row r="42" spans="1:9" x14ac:dyDescent="0.3">
      <c r="D42" s="105"/>
      <c r="E42" s="369"/>
      <c r="F42" s="369"/>
      <c r="G42" s="271"/>
      <c r="H42" s="271"/>
      <c r="I42" s="271"/>
    </row>
    <row r="43" spans="1:9" x14ac:dyDescent="0.3">
      <c r="A43" s="271"/>
      <c r="B43" s="66" t="s">
        <v>251</v>
      </c>
      <c r="D43" s="105"/>
      <c r="E43" s="369"/>
      <c r="F43" s="369"/>
      <c r="G43" s="271"/>
      <c r="H43" s="271"/>
      <c r="I43" s="271"/>
    </row>
    <row r="44" spans="1:9" x14ac:dyDescent="0.3">
      <c r="A44" s="271"/>
      <c r="B44" s="2" t="s">
        <v>250</v>
      </c>
      <c r="D44" s="105"/>
      <c r="E44" s="369"/>
      <c r="F44" s="369"/>
      <c r="G44" s="271"/>
      <c r="H44" s="271"/>
      <c r="I44" s="271"/>
    </row>
    <row r="45" spans="1:9" s="271" customFormat="1" ht="12.75" x14ac:dyDescent="0.2">
      <c r="B45" s="62" t="s">
        <v>123</v>
      </c>
      <c r="D45" s="369"/>
      <c r="E45" s="369"/>
      <c r="F45" s="369"/>
    </row>
    <row r="46" spans="1:9" x14ac:dyDescent="0.3">
      <c r="D46" s="25"/>
      <c r="E46" s="104"/>
      <c r="F46" s="25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2">
    <pageSetUpPr fitToPage="1"/>
  </sheetPr>
  <dimension ref="A1:L102"/>
  <sheetViews>
    <sheetView showGridLines="0" view="pageBreakPreview" topLeftCell="A73" zoomScale="80" zoomScaleNormal="100" zoomScaleSheetLayoutView="80" workbookViewId="0">
      <selection activeCell="G83" sqref="G83"/>
    </sheetView>
  </sheetViews>
  <sheetFormatPr defaultColWidth="9.140625" defaultRowHeight="12.75" x14ac:dyDescent="0.2"/>
  <cols>
    <col min="1" max="1" width="4.7109375" style="23" customWidth="1"/>
    <col min="2" max="2" width="24.28515625" style="23" customWidth="1"/>
    <col min="3" max="3" width="25.28515625" style="23" customWidth="1"/>
    <col min="4" max="4" width="20" style="23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60" customWidth="1"/>
    <col min="11" max="11" width="12.7109375" style="60" customWidth="1"/>
    <col min="12" max="12" width="9.140625" style="61"/>
    <col min="13" max="16384" width="9.140625" style="23"/>
  </cols>
  <sheetData>
    <row r="1" spans="1:12" s="22" customFormat="1" ht="15" x14ac:dyDescent="0.2">
      <c r="A1" s="532" t="s">
        <v>475</v>
      </c>
      <c r="B1" s="532"/>
      <c r="C1" s="532"/>
      <c r="D1" s="532"/>
      <c r="E1" s="125"/>
      <c r="F1" s="125"/>
      <c r="G1" s="131"/>
      <c r="H1" s="96" t="s">
        <v>182</v>
      </c>
      <c r="I1" s="131"/>
      <c r="J1" s="63"/>
      <c r="K1" s="63"/>
      <c r="L1" s="63"/>
    </row>
    <row r="2" spans="1:12" s="22" customFormat="1" ht="15" x14ac:dyDescent="0.3">
      <c r="A2" s="100" t="s">
        <v>124</v>
      </c>
      <c r="B2" s="125"/>
      <c r="C2" s="125"/>
      <c r="D2" s="125">
        <v>10</v>
      </c>
      <c r="E2" s="125"/>
      <c r="F2" s="125"/>
      <c r="G2" s="132"/>
      <c r="H2" s="133" t="str">
        <f>'ფორმა N1'!M2</f>
        <v>01/01/2023-31/12/2023</v>
      </c>
      <c r="I2" s="132"/>
      <c r="J2" s="63"/>
      <c r="K2" s="63"/>
      <c r="L2" s="63"/>
    </row>
    <row r="3" spans="1:12" s="22" customFormat="1" ht="15" x14ac:dyDescent="0.2">
      <c r="A3" s="125"/>
      <c r="B3" s="125"/>
      <c r="C3" s="125"/>
      <c r="D3" s="125"/>
      <c r="E3" s="125"/>
      <c r="F3" s="125"/>
      <c r="G3" s="132"/>
      <c r="H3" s="128"/>
      <c r="I3" s="132"/>
      <c r="J3" s="63"/>
      <c r="K3" s="63"/>
      <c r="L3" s="63"/>
    </row>
    <row r="4" spans="1:12" s="2" customFormat="1" ht="15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125"/>
      <c r="F4" s="125"/>
      <c r="G4" s="125"/>
      <c r="H4" s="125"/>
      <c r="I4" s="131"/>
      <c r="J4" s="60"/>
      <c r="K4" s="60"/>
      <c r="L4" s="22"/>
    </row>
    <row r="5" spans="1:12" s="2" customFormat="1" ht="15" x14ac:dyDescent="0.3">
      <c r="A5" s="112" t="str">
        <f>'ფორმა N1'!D4</f>
        <v>მპგ "ერთიანი ნაციონალური მოძრაობა"</v>
      </c>
      <c r="B5" s="113"/>
      <c r="C5" s="113"/>
      <c r="D5" s="113"/>
      <c r="E5" s="134"/>
      <c r="F5" s="135"/>
      <c r="G5" s="135"/>
      <c r="H5" s="135"/>
      <c r="I5" s="131"/>
      <c r="J5" s="60"/>
      <c r="K5" s="60"/>
      <c r="L5" s="12"/>
    </row>
    <row r="6" spans="1:12" s="22" customFormat="1" ht="13.5" x14ac:dyDescent="0.2">
      <c r="A6" s="129"/>
      <c r="B6" s="130"/>
      <c r="C6" s="130"/>
      <c r="D6" s="130"/>
      <c r="E6" s="125"/>
      <c r="F6" s="125"/>
      <c r="G6" s="125"/>
      <c r="H6" s="125"/>
      <c r="I6" s="131"/>
      <c r="J6" s="60"/>
      <c r="K6" s="60"/>
      <c r="L6" s="60"/>
    </row>
    <row r="7" spans="1:12" ht="48.75" customHeight="1" x14ac:dyDescent="0.2">
      <c r="A7" s="122" t="s">
        <v>64</v>
      </c>
      <c r="B7" s="122" t="s">
        <v>339</v>
      </c>
      <c r="C7" s="123" t="s">
        <v>340</v>
      </c>
      <c r="D7" s="123" t="s">
        <v>216</v>
      </c>
      <c r="E7" s="123" t="s">
        <v>221</v>
      </c>
      <c r="F7" s="123" t="s">
        <v>222</v>
      </c>
      <c r="G7" s="123" t="s">
        <v>223</v>
      </c>
      <c r="H7" s="123" t="s">
        <v>224</v>
      </c>
      <c r="I7" s="131"/>
    </row>
    <row r="8" spans="1:12" ht="15" x14ac:dyDescent="0.2">
      <c r="A8" s="122">
        <v>1</v>
      </c>
      <c r="B8" s="122">
        <v>2</v>
      </c>
      <c r="C8" s="123">
        <v>3</v>
      </c>
      <c r="D8" s="122">
        <v>4</v>
      </c>
      <c r="E8" s="123">
        <v>5</v>
      </c>
      <c r="F8" s="122">
        <v>6</v>
      </c>
      <c r="G8" s="123">
        <v>7</v>
      </c>
      <c r="H8" s="123">
        <v>8</v>
      </c>
      <c r="I8" s="131"/>
    </row>
    <row r="9" spans="1:12" ht="30" x14ac:dyDescent="0.25">
      <c r="A9" s="64">
        <v>1</v>
      </c>
      <c r="B9" s="24" t="s">
        <v>219</v>
      </c>
      <c r="C9" s="24" t="s">
        <v>514</v>
      </c>
      <c r="D9" s="24" t="s">
        <v>583</v>
      </c>
      <c r="E9" s="24" t="s">
        <v>651</v>
      </c>
      <c r="F9" s="472"/>
      <c r="G9" s="140">
        <v>40904</v>
      </c>
      <c r="H9" s="24" t="s">
        <v>702</v>
      </c>
      <c r="I9" s="131"/>
    </row>
    <row r="10" spans="1:12" ht="30" x14ac:dyDescent="0.25">
      <c r="A10" s="64">
        <v>2</v>
      </c>
      <c r="B10" s="24" t="s">
        <v>219</v>
      </c>
      <c r="C10" s="24" t="s">
        <v>515</v>
      </c>
      <c r="D10" s="24" t="s">
        <v>584</v>
      </c>
      <c r="E10" s="24">
        <v>212</v>
      </c>
      <c r="F10" s="24">
        <v>9400</v>
      </c>
      <c r="G10" s="140" t="s">
        <v>662</v>
      </c>
      <c r="H10" s="24" t="s">
        <v>703</v>
      </c>
      <c r="I10" s="131"/>
    </row>
    <row r="11" spans="1:12" ht="45" x14ac:dyDescent="0.25">
      <c r="A11" s="64">
        <v>3</v>
      </c>
      <c r="B11" s="24" t="s">
        <v>219</v>
      </c>
      <c r="C11" s="24" t="s">
        <v>516</v>
      </c>
      <c r="D11" s="24" t="s">
        <v>585</v>
      </c>
      <c r="E11" s="24" t="s">
        <v>652</v>
      </c>
      <c r="F11" s="24">
        <v>3895</v>
      </c>
      <c r="G11" s="140" t="s">
        <v>671</v>
      </c>
      <c r="H11" s="24" t="s">
        <v>704</v>
      </c>
      <c r="I11" s="131"/>
    </row>
    <row r="12" spans="1:12" ht="45" x14ac:dyDescent="0.25">
      <c r="A12" s="64">
        <v>4</v>
      </c>
      <c r="B12" s="24" t="s">
        <v>219</v>
      </c>
      <c r="C12" s="24" t="s">
        <v>774</v>
      </c>
      <c r="D12" s="24" t="s">
        <v>775</v>
      </c>
      <c r="E12" s="24">
        <v>19</v>
      </c>
      <c r="F12" s="24">
        <v>875</v>
      </c>
      <c r="G12" s="140" t="s">
        <v>804</v>
      </c>
      <c r="H12" s="24" t="s">
        <v>776</v>
      </c>
      <c r="I12" s="131"/>
    </row>
    <row r="13" spans="1:12" ht="30" x14ac:dyDescent="0.25">
      <c r="A13" s="64">
        <v>5</v>
      </c>
      <c r="B13" s="24" t="s">
        <v>219</v>
      </c>
      <c r="C13" s="24" t="s">
        <v>796</v>
      </c>
      <c r="D13" s="24" t="s">
        <v>797</v>
      </c>
      <c r="E13" s="24">
        <v>125</v>
      </c>
      <c r="F13" s="24">
        <v>5380</v>
      </c>
      <c r="G13" s="140" t="s">
        <v>807</v>
      </c>
      <c r="H13" s="24" t="s">
        <v>798</v>
      </c>
      <c r="I13" s="131"/>
    </row>
    <row r="14" spans="1:12" ht="30" x14ac:dyDescent="0.25">
      <c r="A14" s="64">
        <v>6</v>
      </c>
      <c r="B14" s="24" t="s">
        <v>219</v>
      </c>
      <c r="C14" s="24" t="s">
        <v>793</v>
      </c>
      <c r="D14" s="24" t="s">
        <v>794</v>
      </c>
      <c r="E14" s="24">
        <v>72</v>
      </c>
      <c r="F14" s="24">
        <v>1500</v>
      </c>
      <c r="G14" s="140" t="s">
        <v>806</v>
      </c>
      <c r="H14" s="24" t="s">
        <v>803</v>
      </c>
      <c r="I14" s="131"/>
    </row>
    <row r="15" spans="1:12" ht="30" x14ac:dyDescent="0.25">
      <c r="A15" s="64">
        <v>7</v>
      </c>
      <c r="B15" s="24" t="s">
        <v>219</v>
      </c>
      <c r="C15" s="24" t="s">
        <v>793</v>
      </c>
      <c r="D15" s="24" t="s">
        <v>794</v>
      </c>
      <c r="E15" s="24">
        <v>72</v>
      </c>
      <c r="F15" s="24">
        <v>1500</v>
      </c>
      <c r="G15" s="140" t="s">
        <v>805</v>
      </c>
      <c r="H15" s="24" t="s">
        <v>795</v>
      </c>
      <c r="I15" s="131"/>
    </row>
    <row r="16" spans="1:12" ht="30" x14ac:dyDescent="0.25">
      <c r="A16" s="64">
        <v>8</v>
      </c>
      <c r="B16" s="24" t="s">
        <v>219</v>
      </c>
      <c r="C16" s="24" t="s">
        <v>517</v>
      </c>
      <c r="D16" s="24" t="s">
        <v>586</v>
      </c>
      <c r="E16" s="24">
        <v>55</v>
      </c>
      <c r="F16" s="24">
        <v>1000</v>
      </c>
      <c r="G16" s="140" t="s">
        <v>663</v>
      </c>
      <c r="H16" s="24" t="s">
        <v>705</v>
      </c>
      <c r="I16" s="131"/>
    </row>
    <row r="17" spans="1:12" ht="30" x14ac:dyDescent="0.25">
      <c r="A17" s="64">
        <v>9</v>
      </c>
      <c r="B17" s="24" t="s">
        <v>219</v>
      </c>
      <c r="C17" s="24" t="s">
        <v>518</v>
      </c>
      <c r="D17" s="24" t="s">
        <v>587</v>
      </c>
      <c r="E17" s="24" t="s">
        <v>653</v>
      </c>
      <c r="F17" s="24">
        <v>2700</v>
      </c>
      <c r="G17" s="140" t="s">
        <v>664</v>
      </c>
      <c r="H17" s="24" t="s">
        <v>706</v>
      </c>
      <c r="I17" s="131"/>
    </row>
    <row r="18" spans="1:12" s="22" customFormat="1" ht="30" x14ac:dyDescent="0.25">
      <c r="A18" s="64">
        <v>10</v>
      </c>
      <c r="B18" s="24" t="s">
        <v>219</v>
      </c>
      <c r="C18" s="24" t="s">
        <v>519</v>
      </c>
      <c r="D18" s="24" t="s">
        <v>588</v>
      </c>
      <c r="E18" s="24">
        <v>150</v>
      </c>
      <c r="F18" s="24">
        <v>1175</v>
      </c>
      <c r="G18" s="140" t="s">
        <v>665</v>
      </c>
      <c r="H18" s="24" t="s">
        <v>707</v>
      </c>
      <c r="I18" s="131"/>
      <c r="J18" s="60"/>
      <c r="K18" s="60"/>
      <c r="L18" s="60"/>
    </row>
    <row r="19" spans="1:12" s="22" customFormat="1" ht="30" x14ac:dyDescent="0.25">
      <c r="A19" s="64">
        <v>11</v>
      </c>
      <c r="B19" s="24" t="s">
        <v>219</v>
      </c>
      <c r="C19" s="24" t="s">
        <v>520</v>
      </c>
      <c r="D19" s="24" t="s">
        <v>589</v>
      </c>
      <c r="E19" s="24">
        <v>1298.7</v>
      </c>
      <c r="F19" s="24">
        <v>34700</v>
      </c>
      <c r="G19" s="140" t="s">
        <v>666</v>
      </c>
      <c r="H19" s="24" t="s">
        <v>708</v>
      </c>
      <c r="I19" s="131"/>
      <c r="J19" s="60"/>
      <c r="K19" s="60"/>
      <c r="L19" s="60"/>
    </row>
    <row r="20" spans="1:12" s="22" customFormat="1" ht="30" x14ac:dyDescent="0.25">
      <c r="A20" s="64">
        <v>12</v>
      </c>
      <c r="B20" s="24" t="s">
        <v>219</v>
      </c>
      <c r="C20" s="24" t="s">
        <v>521</v>
      </c>
      <c r="D20" s="24" t="s">
        <v>590</v>
      </c>
      <c r="E20" s="24">
        <v>109</v>
      </c>
      <c r="F20" s="24">
        <v>1250</v>
      </c>
      <c r="G20" s="140" t="s">
        <v>667</v>
      </c>
      <c r="H20" s="24" t="s">
        <v>709</v>
      </c>
      <c r="I20" s="131"/>
      <c r="J20" s="60"/>
      <c r="K20" s="60"/>
      <c r="L20" s="60"/>
    </row>
    <row r="21" spans="1:12" s="22" customFormat="1" ht="30" x14ac:dyDescent="0.25">
      <c r="A21" s="64">
        <v>13</v>
      </c>
      <c r="B21" s="24" t="s">
        <v>219</v>
      </c>
      <c r="C21" s="24" t="s">
        <v>522</v>
      </c>
      <c r="D21" s="24" t="s">
        <v>591</v>
      </c>
      <c r="E21" s="24">
        <v>48.75</v>
      </c>
      <c r="F21" s="24">
        <v>1345</v>
      </c>
      <c r="G21" s="140" t="s">
        <v>668</v>
      </c>
      <c r="H21" s="24" t="s">
        <v>710</v>
      </c>
      <c r="I21" s="131"/>
      <c r="J21" s="60"/>
      <c r="K21" s="60"/>
      <c r="L21" s="60"/>
    </row>
    <row r="22" spans="1:12" s="22" customFormat="1" ht="45" x14ac:dyDescent="0.25">
      <c r="A22" s="64">
        <v>14</v>
      </c>
      <c r="B22" s="24" t="s">
        <v>219</v>
      </c>
      <c r="C22" s="24" t="s">
        <v>523</v>
      </c>
      <c r="D22" s="24" t="s">
        <v>592</v>
      </c>
      <c r="E22" s="24">
        <v>100</v>
      </c>
      <c r="F22" s="24">
        <v>1250</v>
      </c>
      <c r="G22" s="140" t="s">
        <v>669</v>
      </c>
      <c r="H22" s="24" t="s">
        <v>711</v>
      </c>
      <c r="I22" s="131"/>
      <c r="J22" s="60"/>
      <c r="K22" s="60"/>
      <c r="L22" s="60"/>
    </row>
    <row r="23" spans="1:12" s="22" customFormat="1" ht="30" x14ac:dyDescent="0.25">
      <c r="A23" s="64">
        <v>15</v>
      </c>
      <c r="B23" s="24" t="s">
        <v>219</v>
      </c>
      <c r="C23" s="24" t="s">
        <v>1526</v>
      </c>
      <c r="D23" s="24" t="s">
        <v>1527</v>
      </c>
      <c r="E23" s="24">
        <v>35</v>
      </c>
      <c r="F23" s="24">
        <v>935</v>
      </c>
      <c r="G23" s="140" t="s">
        <v>1528</v>
      </c>
      <c r="H23" s="24" t="s">
        <v>1529</v>
      </c>
      <c r="I23" s="131"/>
      <c r="J23" s="60"/>
      <c r="K23" s="60"/>
      <c r="L23" s="60"/>
    </row>
    <row r="24" spans="1:12" s="22" customFormat="1" ht="30" x14ac:dyDescent="0.25">
      <c r="A24" s="64">
        <v>16</v>
      </c>
      <c r="B24" s="24" t="s">
        <v>219</v>
      </c>
      <c r="C24" s="24" t="s">
        <v>524</v>
      </c>
      <c r="D24" s="24" t="s">
        <v>593</v>
      </c>
      <c r="E24" s="24">
        <v>80</v>
      </c>
      <c r="F24" s="24">
        <v>1000</v>
      </c>
      <c r="G24" s="140" t="s">
        <v>670</v>
      </c>
      <c r="H24" s="24" t="s">
        <v>712</v>
      </c>
      <c r="I24" s="131"/>
      <c r="J24" s="60"/>
      <c r="K24" s="60"/>
      <c r="L24" s="60"/>
    </row>
    <row r="25" spans="1:12" s="22" customFormat="1" ht="30" x14ac:dyDescent="0.25">
      <c r="A25" s="64">
        <v>17</v>
      </c>
      <c r="B25" s="24" t="s">
        <v>219</v>
      </c>
      <c r="C25" s="24" t="s">
        <v>799</v>
      </c>
      <c r="D25" s="24" t="s">
        <v>800</v>
      </c>
      <c r="E25" s="24">
        <v>85</v>
      </c>
      <c r="F25" s="24"/>
      <c r="G25" s="140" t="s">
        <v>801</v>
      </c>
      <c r="H25" s="24" t="s">
        <v>802</v>
      </c>
      <c r="I25" s="131"/>
      <c r="J25" s="60"/>
      <c r="K25" s="60"/>
      <c r="L25" s="60"/>
    </row>
    <row r="26" spans="1:12" s="22" customFormat="1" ht="30" x14ac:dyDescent="0.25">
      <c r="A26" s="64">
        <v>18</v>
      </c>
      <c r="B26" s="24" t="s">
        <v>219</v>
      </c>
      <c r="C26" s="24" t="s">
        <v>525</v>
      </c>
      <c r="D26" s="24" t="s">
        <v>594</v>
      </c>
      <c r="E26" s="24">
        <v>104.55</v>
      </c>
      <c r="F26" s="24"/>
      <c r="G26" s="140" t="s">
        <v>672</v>
      </c>
      <c r="H26" s="24" t="s">
        <v>713</v>
      </c>
      <c r="I26" s="131"/>
      <c r="J26" s="60"/>
      <c r="K26" s="60"/>
      <c r="L26" s="60"/>
    </row>
    <row r="27" spans="1:12" s="22" customFormat="1" ht="30" x14ac:dyDescent="0.25">
      <c r="A27" s="64">
        <v>19</v>
      </c>
      <c r="B27" s="24" t="s">
        <v>219</v>
      </c>
      <c r="C27" s="24" t="s">
        <v>526</v>
      </c>
      <c r="D27" s="24" t="s">
        <v>595</v>
      </c>
      <c r="E27" s="24">
        <v>59</v>
      </c>
      <c r="F27" s="24">
        <v>875</v>
      </c>
      <c r="G27" s="140" t="s">
        <v>673</v>
      </c>
      <c r="H27" s="24" t="s">
        <v>714</v>
      </c>
      <c r="I27" s="131"/>
      <c r="J27" s="60"/>
      <c r="K27" s="60"/>
      <c r="L27" s="60"/>
    </row>
    <row r="28" spans="1:12" s="22" customFormat="1" ht="60" x14ac:dyDescent="0.25">
      <c r="A28" s="64">
        <v>20</v>
      </c>
      <c r="B28" s="24" t="s">
        <v>219</v>
      </c>
      <c r="C28" s="24" t="s">
        <v>527</v>
      </c>
      <c r="D28" s="24" t="s">
        <v>596</v>
      </c>
      <c r="E28" s="24">
        <v>342.33</v>
      </c>
      <c r="F28" s="24">
        <v>13450</v>
      </c>
      <c r="G28" s="140" t="s">
        <v>674</v>
      </c>
      <c r="H28" s="24" t="s">
        <v>715</v>
      </c>
      <c r="I28" s="131"/>
      <c r="J28" s="60"/>
      <c r="K28" s="60"/>
      <c r="L28" s="60"/>
    </row>
    <row r="29" spans="1:12" s="22" customFormat="1" ht="30" x14ac:dyDescent="0.25">
      <c r="A29" s="64">
        <v>21</v>
      </c>
      <c r="B29" s="24" t="s">
        <v>219</v>
      </c>
      <c r="C29" s="24" t="s">
        <v>528</v>
      </c>
      <c r="D29" s="24" t="s">
        <v>597</v>
      </c>
      <c r="E29" s="24">
        <v>45.33</v>
      </c>
      <c r="F29" s="24">
        <v>500</v>
      </c>
      <c r="G29" s="140" t="s">
        <v>675</v>
      </c>
      <c r="H29" s="24" t="s">
        <v>716</v>
      </c>
      <c r="I29" s="131"/>
      <c r="J29" s="60"/>
      <c r="K29" s="60"/>
      <c r="L29" s="60"/>
    </row>
    <row r="30" spans="1:12" s="22" customFormat="1" ht="30" x14ac:dyDescent="0.25">
      <c r="A30" s="64">
        <v>22</v>
      </c>
      <c r="B30" s="24" t="s">
        <v>219</v>
      </c>
      <c r="C30" s="24" t="s">
        <v>528</v>
      </c>
      <c r="D30" s="24" t="s">
        <v>597</v>
      </c>
      <c r="E30" s="24">
        <v>45.33</v>
      </c>
      <c r="F30" s="24">
        <v>500</v>
      </c>
      <c r="G30" s="140" t="s">
        <v>675</v>
      </c>
      <c r="H30" s="24" t="s">
        <v>717</v>
      </c>
      <c r="I30" s="131"/>
      <c r="J30" s="60"/>
      <c r="K30" s="60"/>
      <c r="L30" s="60"/>
    </row>
    <row r="31" spans="1:12" s="22" customFormat="1" ht="30" x14ac:dyDescent="0.25">
      <c r="A31" s="64">
        <v>23</v>
      </c>
      <c r="B31" s="24" t="s">
        <v>219</v>
      </c>
      <c r="C31" s="24" t="s">
        <v>529</v>
      </c>
      <c r="D31" s="24" t="s">
        <v>598</v>
      </c>
      <c r="E31" s="24">
        <v>70</v>
      </c>
      <c r="F31" s="24">
        <v>1000</v>
      </c>
      <c r="G31" s="140" t="s">
        <v>676</v>
      </c>
      <c r="H31" s="24" t="s">
        <v>718</v>
      </c>
      <c r="I31" s="131"/>
      <c r="J31" s="60"/>
      <c r="K31" s="60"/>
      <c r="L31" s="60"/>
    </row>
    <row r="32" spans="1:12" ht="30" x14ac:dyDescent="0.25">
      <c r="A32" s="64">
        <v>24</v>
      </c>
      <c r="B32" s="24" t="s">
        <v>219</v>
      </c>
      <c r="C32" s="24" t="s">
        <v>530</v>
      </c>
      <c r="D32" s="24"/>
      <c r="E32" s="24">
        <v>76</v>
      </c>
      <c r="F32" s="24">
        <v>1500</v>
      </c>
      <c r="G32" s="140" t="s">
        <v>660</v>
      </c>
      <c r="H32" s="24" t="s">
        <v>719</v>
      </c>
      <c r="I32" s="131"/>
    </row>
    <row r="33" spans="1:12" ht="30" x14ac:dyDescent="0.25">
      <c r="A33" s="64">
        <v>25</v>
      </c>
      <c r="B33" s="24" t="s">
        <v>219</v>
      </c>
      <c r="C33" s="24" t="s">
        <v>531</v>
      </c>
      <c r="D33" s="24" t="s">
        <v>599</v>
      </c>
      <c r="E33" s="24">
        <v>70</v>
      </c>
      <c r="F33" s="24"/>
      <c r="G33" s="140" t="s">
        <v>677</v>
      </c>
      <c r="H33" s="24" t="s">
        <v>720</v>
      </c>
      <c r="I33" s="131"/>
    </row>
    <row r="34" spans="1:12" ht="30" x14ac:dyDescent="0.25">
      <c r="A34" s="64">
        <v>26</v>
      </c>
      <c r="B34" s="24" t="s">
        <v>219</v>
      </c>
      <c r="C34" s="24" t="s">
        <v>777</v>
      </c>
      <c r="D34" s="24" t="s">
        <v>778</v>
      </c>
      <c r="E34" s="24">
        <v>241.73</v>
      </c>
      <c r="F34" s="24">
        <v>1625</v>
      </c>
      <c r="G34" s="140" t="s">
        <v>779</v>
      </c>
      <c r="H34" s="24" t="s">
        <v>780</v>
      </c>
      <c r="I34" s="131"/>
    </row>
    <row r="35" spans="1:12" ht="30" x14ac:dyDescent="0.25">
      <c r="A35" s="64">
        <v>27</v>
      </c>
      <c r="B35" s="24" t="s">
        <v>219</v>
      </c>
      <c r="C35" s="24" t="s">
        <v>532</v>
      </c>
      <c r="D35" s="24" t="s">
        <v>600</v>
      </c>
      <c r="E35" s="24">
        <v>172.81</v>
      </c>
      <c r="F35" s="24">
        <v>2680</v>
      </c>
      <c r="G35" s="140" t="s">
        <v>678</v>
      </c>
      <c r="H35" s="24" t="s">
        <v>721</v>
      </c>
      <c r="I35" s="131"/>
    </row>
    <row r="36" spans="1:12" s="22" customFormat="1" ht="30" x14ac:dyDescent="0.25">
      <c r="A36" s="64">
        <v>28</v>
      </c>
      <c r="B36" s="24" t="s">
        <v>219</v>
      </c>
      <c r="C36" s="24" t="s">
        <v>533</v>
      </c>
      <c r="D36" s="24" t="s">
        <v>601</v>
      </c>
      <c r="E36" s="24">
        <v>175</v>
      </c>
      <c r="F36" s="24">
        <v>375</v>
      </c>
      <c r="G36" s="140" t="s">
        <v>679</v>
      </c>
      <c r="H36" s="24" t="s">
        <v>722</v>
      </c>
      <c r="I36" s="131"/>
      <c r="J36" s="60"/>
      <c r="K36" s="60"/>
      <c r="L36" s="60"/>
    </row>
    <row r="37" spans="1:12" s="22" customFormat="1" ht="45" x14ac:dyDescent="0.25">
      <c r="A37" s="64">
        <v>29</v>
      </c>
      <c r="B37" s="24" t="s">
        <v>219</v>
      </c>
      <c r="C37" s="24" t="s">
        <v>534</v>
      </c>
      <c r="D37" s="24" t="s">
        <v>602</v>
      </c>
      <c r="E37" s="24">
        <v>38.590000000000003</v>
      </c>
      <c r="F37" s="24">
        <v>250</v>
      </c>
      <c r="G37" s="140" t="s">
        <v>680</v>
      </c>
      <c r="H37" s="24" t="s">
        <v>723</v>
      </c>
      <c r="I37" s="131"/>
      <c r="J37" s="60"/>
      <c r="K37" s="60"/>
      <c r="L37" s="60"/>
    </row>
    <row r="38" spans="1:12" s="22" customFormat="1" ht="30" x14ac:dyDescent="0.25">
      <c r="A38" s="64">
        <v>30</v>
      </c>
      <c r="B38" s="24" t="s">
        <v>219</v>
      </c>
      <c r="C38" s="24" t="s">
        <v>535</v>
      </c>
      <c r="D38" s="24" t="s">
        <v>603</v>
      </c>
      <c r="E38" s="24">
        <v>28.3</v>
      </c>
      <c r="F38" s="24">
        <v>700</v>
      </c>
      <c r="G38" s="140" t="s">
        <v>660</v>
      </c>
      <c r="H38" s="24" t="s">
        <v>724</v>
      </c>
      <c r="I38" s="131"/>
      <c r="J38" s="60"/>
      <c r="K38" s="60"/>
      <c r="L38" s="60"/>
    </row>
    <row r="39" spans="1:12" s="22" customFormat="1" ht="30" x14ac:dyDescent="0.25">
      <c r="A39" s="64">
        <v>31</v>
      </c>
      <c r="B39" s="24" t="s">
        <v>219</v>
      </c>
      <c r="C39" s="24" t="s">
        <v>536</v>
      </c>
      <c r="D39" s="24" t="s">
        <v>604</v>
      </c>
      <c r="E39" s="24">
        <v>66</v>
      </c>
      <c r="F39" s="24">
        <v>812.5</v>
      </c>
      <c r="G39" s="140" t="s">
        <v>660</v>
      </c>
      <c r="H39" s="24" t="s">
        <v>725</v>
      </c>
      <c r="I39" s="131"/>
      <c r="J39" s="60"/>
      <c r="K39" s="60"/>
      <c r="L39" s="60"/>
    </row>
    <row r="40" spans="1:12" s="22" customFormat="1" ht="30" x14ac:dyDescent="0.25">
      <c r="A40" s="64">
        <v>32</v>
      </c>
      <c r="B40" s="24" t="s">
        <v>219</v>
      </c>
      <c r="C40" s="24" t="s">
        <v>537</v>
      </c>
      <c r="D40" s="24" t="s">
        <v>605</v>
      </c>
      <c r="E40" s="24">
        <v>50</v>
      </c>
      <c r="F40" s="24">
        <v>1000</v>
      </c>
      <c r="G40" s="140" t="s">
        <v>681</v>
      </c>
      <c r="H40" s="24" t="s">
        <v>726</v>
      </c>
      <c r="I40" s="131"/>
      <c r="J40" s="60"/>
      <c r="K40" s="60"/>
      <c r="L40" s="60"/>
    </row>
    <row r="41" spans="1:12" s="22" customFormat="1" ht="30" x14ac:dyDescent="0.25">
      <c r="A41" s="64">
        <v>33</v>
      </c>
      <c r="B41" s="24" t="s">
        <v>219</v>
      </c>
      <c r="C41" s="24" t="s">
        <v>538</v>
      </c>
      <c r="D41" s="24" t="s">
        <v>606</v>
      </c>
      <c r="E41" s="24">
        <v>66.400000000000006</v>
      </c>
      <c r="F41" s="24">
        <v>1250</v>
      </c>
      <c r="G41" s="140" t="s">
        <v>682</v>
      </c>
      <c r="H41" s="24" t="s">
        <v>727</v>
      </c>
      <c r="I41" s="131"/>
      <c r="J41" s="60"/>
      <c r="K41" s="60"/>
      <c r="L41" s="60"/>
    </row>
    <row r="42" spans="1:12" s="22" customFormat="1" ht="30" x14ac:dyDescent="0.25">
      <c r="A42" s="64">
        <v>34</v>
      </c>
      <c r="B42" s="24" t="s">
        <v>219</v>
      </c>
      <c r="C42" s="24" t="s">
        <v>539</v>
      </c>
      <c r="D42" s="24" t="s">
        <v>607</v>
      </c>
      <c r="E42" s="24">
        <v>100</v>
      </c>
      <c r="F42" s="24">
        <v>750</v>
      </c>
      <c r="G42" s="140" t="s">
        <v>661</v>
      </c>
      <c r="H42" s="24" t="s">
        <v>728</v>
      </c>
      <c r="I42" s="131"/>
      <c r="J42" s="60"/>
      <c r="K42" s="60"/>
      <c r="L42" s="60"/>
    </row>
    <row r="43" spans="1:12" s="22" customFormat="1" ht="30" x14ac:dyDescent="0.25">
      <c r="A43" s="64">
        <v>35</v>
      </c>
      <c r="B43" s="24" t="s">
        <v>219</v>
      </c>
      <c r="C43" s="24" t="s">
        <v>540</v>
      </c>
      <c r="D43" s="24" t="s">
        <v>608</v>
      </c>
      <c r="E43" s="24">
        <v>150</v>
      </c>
      <c r="F43" s="24">
        <v>1000</v>
      </c>
      <c r="G43" s="140" t="s">
        <v>683</v>
      </c>
      <c r="H43" s="24" t="s">
        <v>729</v>
      </c>
      <c r="I43" s="131"/>
      <c r="J43" s="60"/>
      <c r="K43" s="60"/>
      <c r="L43" s="60"/>
    </row>
    <row r="44" spans="1:12" s="22" customFormat="1" ht="30" x14ac:dyDescent="0.25">
      <c r="A44" s="64">
        <v>36</v>
      </c>
      <c r="B44" s="24" t="s">
        <v>219</v>
      </c>
      <c r="C44" s="24" t="s">
        <v>541</v>
      </c>
      <c r="D44" s="24" t="s">
        <v>609</v>
      </c>
      <c r="E44" s="24">
        <v>53</v>
      </c>
      <c r="F44" s="24"/>
      <c r="G44" s="140" t="s">
        <v>659</v>
      </c>
      <c r="H44" s="24" t="s">
        <v>730</v>
      </c>
      <c r="I44" s="131"/>
      <c r="J44" s="60"/>
      <c r="K44" s="60"/>
      <c r="L44" s="60"/>
    </row>
    <row r="45" spans="1:12" s="22" customFormat="1" ht="30" x14ac:dyDescent="0.25">
      <c r="A45" s="64">
        <v>37</v>
      </c>
      <c r="B45" s="24" t="s">
        <v>219</v>
      </c>
      <c r="C45" s="24" t="s">
        <v>542</v>
      </c>
      <c r="D45" s="24" t="s">
        <v>610</v>
      </c>
      <c r="E45" s="24">
        <v>67.3</v>
      </c>
      <c r="F45" s="24"/>
      <c r="G45" s="140" t="s">
        <v>663</v>
      </c>
      <c r="H45" s="24" t="s">
        <v>731</v>
      </c>
      <c r="I45" s="131"/>
      <c r="J45" s="60"/>
      <c r="K45" s="60"/>
      <c r="L45" s="60"/>
    </row>
    <row r="46" spans="1:12" ht="30" x14ac:dyDescent="0.25">
      <c r="A46" s="64">
        <v>38</v>
      </c>
      <c r="B46" s="24" t="s">
        <v>219</v>
      </c>
      <c r="C46" s="24" t="s">
        <v>543</v>
      </c>
      <c r="D46" s="24" t="s">
        <v>611</v>
      </c>
      <c r="E46" s="24">
        <v>102.01</v>
      </c>
      <c r="F46" s="24">
        <v>1250</v>
      </c>
      <c r="G46" s="140" t="s">
        <v>661</v>
      </c>
      <c r="H46" s="24" t="s">
        <v>732</v>
      </c>
      <c r="I46" s="131"/>
    </row>
    <row r="47" spans="1:12" ht="30" x14ac:dyDescent="0.25">
      <c r="A47" s="64">
        <v>39</v>
      </c>
      <c r="B47" s="24" t="s">
        <v>219</v>
      </c>
      <c r="C47" s="24" t="s">
        <v>543</v>
      </c>
      <c r="D47" s="24" t="s">
        <v>611</v>
      </c>
      <c r="E47" s="24">
        <v>102.01</v>
      </c>
      <c r="F47" s="24">
        <v>1250</v>
      </c>
      <c r="G47" s="140" t="s">
        <v>661</v>
      </c>
      <c r="H47" s="24" t="s">
        <v>733</v>
      </c>
      <c r="I47" s="131"/>
    </row>
    <row r="48" spans="1:12" ht="30" x14ac:dyDescent="0.25">
      <c r="A48" s="64">
        <v>40</v>
      </c>
      <c r="B48" s="24" t="s">
        <v>219</v>
      </c>
      <c r="C48" s="24" t="s">
        <v>544</v>
      </c>
      <c r="D48" s="24" t="s">
        <v>612</v>
      </c>
      <c r="E48" s="24">
        <v>72.42</v>
      </c>
      <c r="F48" s="24">
        <v>672</v>
      </c>
      <c r="G48" s="140" t="s">
        <v>682</v>
      </c>
      <c r="H48" s="24" t="s">
        <v>734</v>
      </c>
      <c r="I48" s="131"/>
    </row>
    <row r="49" spans="1:12" s="22" customFormat="1" ht="30" x14ac:dyDescent="0.25">
      <c r="A49" s="64">
        <v>41</v>
      </c>
      <c r="B49" s="24" t="s">
        <v>219</v>
      </c>
      <c r="C49" s="24" t="s">
        <v>545</v>
      </c>
      <c r="D49" s="24" t="s">
        <v>613</v>
      </c>
      <c r="E49" s="24">
        <v>135</v>
      </c>
      <c r="F49" s="24">
        <v>1000</v>
      </c>
      <c r="G49" s="140" t="s">
        <v>675</v>
      </c>
      <c r="H49" s="24" t="s">
        <v>735</v>
      </c>
      <c r="I49" s="131"/>
      <c r="J49" s="60"/>
      <c r="K49" s="60"/>
      <c r="L49" s="60"/>
    </row>
    <row r="50" spans="1:12" s="22" customFormat="1" ht="30" x14ac:dyDescent="0.2">
      <c r="A50" s="64">
        <v>42</v>
      </c>
      <c r="B50" s="24" t="s">
        <v>219</v>
      </c>
      <c r="C50" s="24" t="s">
        <v>546</v>
      </c>
      <c r="D50" s="24" t="s">
        <v>614</v>
      </c>
      <c r="E50" s="24">
        <v>25.67</v>
      </c>
      <c r="F50" s="24">
        <v>333.33</v>
      </c>
      <c r="G50" s="451" t="s">
        <v>667</v>
      </c>
      <c r="H50" s="24" t="s">
        <v>736</v>
      </c>
      <c r="I50" s="131"/>
      <c r="J50" s="60"/>
      <c r="K50" s="60"/>
      <c r="L50" s="60"/>
    </row>
    <row r="51" spans="1:12" s="22" customFormat="1" ht="30" x14ac:dyDescent="0.2">
      <c r="A51" s="64">
        <v>43</v>
      </c>
      <c r="B51" s="24" t="s">
        <v>219</v>
      </c>
      <c r="C51" s="24" t="s">
        <v>546</v>
      </c>
      <c r="D51" s="24" t="s">
        <v>614</v>
      </c>
      <c r="E51" s="24">
        <v>25.67</v>
      </c>
      <c r="F51" s="24">
        <v>333.33</v>
      </c>
      <c r="G51" s="451" t="s">
        <v>667</v>
      </c>
      <c r="H51" s="24" t="s">
        <v>737</v>
      </c>
      <c r="I51" s="131"/>
      <c r="J51" s="60"/>
      <c r="K51" s="60"/>
      <c r="L51" s="60"/>
    </row>
    <row r="52" spans="1:12" s="22" customFormat="1" ht="30" x14ac:dyDescent="0.2">
      <c r="A52" s="64">
        <v>44</v>
      </c>
      <c r="B52" s="24" t="s">
        <v>219</v>
      </c>
      <c r="C52" s="24" t="s">
        <v>546</v>
      </c>
      <c r="D52" s="24" t="s">
        <v>614</v>
      </c>
      <c r="E52" s="24">
        <v>25.67</v>
      </c>
      <c r="F52" s="24">
        <v>333.33</v>
      </c>
      <c r="G52" s="452" t="s">
        <v>667</v>
      </c>
      <c r="H52" s="24" t="s">
        <v>738</v>
      </c>
      <c r="I52" s="131"/>
      <c r="J52" s="60"/>
      <c r="K52" s="60"/>
      <c r="L52" s="60"/>
    </row>
    <row r="53" spans="1:12" s="22" customFormat="1" ht="30" x14ac:dyDescent="0.25">
      <c r="A53" s="64">
        <v>45</v>
      </c>
      <c r="B53" s="24" t="s">
        <v>219</v>
      </c>
      <c r="C53" s="24" t="s">
        <v>547</v>
      </c>
      <c r="D53" s="24" t="s">
        <v>615</v>
      </c>
      <c r="E53" s="24">
        <v>47</v>
      </c>
      <c r="F53" s="24">
        <v>1000</v>
      </c>
      <c r="G53" s="453" t="s">
        <v>661</v>
      </c>
      <c r="H53" s="24" t="s">
        <v>739</v>
      </c>
      <c r="I53" s="131"/>
      <c r="J53" s="60"/>
      <c r="K53" s="60"/>
      <c r="L53" s="60"/>
    </row>
    <row r="54" spans="1:12" s="22" customFormat="1" ht="30" x14ac:dyDescent="0.25">
      <c r="A54" s="64">
        <v>46</v>
      </c>
      <c r="B54" s="24" t="s">
        <v>219</v>
      </c>
      <c r="C54" s="24" t="s">
        <v>548</v>
      </c>
      <c r="D54" s="24" t="s">
        <v>616</v>
      </c>
      <c r="E54" s="24">
        <v>70</v>
      </c>
      <c r="F54" s="24">
        <v>1125</v>
      </c>
      <c r="G54" s="140" t="s">
        <v>684</v>
      </c>
      <c r="H54" s="24" t="s">
        <v>740</v>
      </c>
      <c r="I54" s="131"/>
      <c r="J54" s="60"/>
      <c r="K54" s="60"/>
      <c r="L54" s="60"/>
    </row>
    <row r="55" spans="1:12" s="22" customFormat="1" ht="30" x14ac:dyDescent="0.25">
      <c r="A55" s="64">
        <v>47</v>
      </c>
      <c r="B55" s="24" t="s">
        <v>219</v>
      </c>
      <c r="C55" s="24" t="s">
        <v>549</v>
      </c>
      <c r="D55" s="24" t="s">
        <v>617</v>
      </c>
      <c r="E55" s="24">
        <v>70</v>
      </c>
      <c r="F55" s="24">
        <v>875</v>
      </c>
      <c r="G55" s="140" t="s">
        <v>683</v>
      </c>
      <c r="H55" s="24" t="s">
        <v>741</v>
      </c>
      <c r="I55" s="131"/>
      <c r="J55" s="60"/>
      <c r="K55" s="60"/>
      <c r="L55" s="60"/>
    </row>
    <row r="56" spans="1:12" s="22" customFormat="1" ht="30" x14ac:dyDescent="0.25">
      <c r="A56" s="64">
        <v>48</v>
      </c>
      <c r="B56" s="24" t="s">
        <v>219</v>
      </c>
      <c r="C56" s="24" t="s">
        <v>550</v>
      </c>
      <c r="D56" s="24" t="s">
        <v>618</v>
      </c>
      <c r="E56" s="24">
        <v>40</v>
      </c>
      <c r="F56" s="24">
        <v>625</v>
      </c>
      <c r="G56" s="140" t="s">
        <v>682</v>
      </c>
      <c r="H56" s="24" t="s">
        <v>742</v>
      </c>
      <c r="I56" s="131"/>
      <c r="J56" s="60"/>
      <c r="K56" s="60"/>
      <c r="L56" s="60"/>
    </row>
    <row r="57" spans="1:12" s="22" customFormat="1" ht="30" x14ac:dyDescent="0.25">
      <c r="A57" s="64">
        <v>49</v>
      </c>
      <c r="B57" s="24" t="s">
        <v>219</v>
      </c>
      <c r="C57" s="24" t="s">
        <v>551</v>
      </c>
      <c r="D57" s="24" t="s">
        <v>619</v>
      </c>
      <c r="E57" s="24">
        <v>40</v>
      </c>
      <c r="F57" s="24">
        <v>500</v>
      </c>
      <c r="G57" s="140" t="s">
        <v>685</v>
      </c>
      <c r="H57" s="24" t="s">
        <v>743</v>
      </c>
      <c r="I57" s="131"/>
      <c r="J57" s="60"/>
      <c r="K57" s="60"/>
      <c r="L57" s="60"/>
    </row>
    <row r="58" spans="1:12" s="22" customFormat="1" ht="30" x14ac:dyDescent="0.25">
      <c r="A58" s="64">
        <v>50</v>
      </c>
      <c r="B58" s="24" t="s">
        <v>219</v>
      </c>
      <c r="C58" s="24" t="s">
        <v>551</v>
      </c>
      <c r="D58" s="24" t="s">
        <v>619</v>
      </c>
      <c r="E58" s="24">
        <v>40</v>
      </c>
      <c r="F58" s="24">
        <v>500</v>
      </c>
      <c r="G58" s="140" t="s">
        <v>685</v>
      </c>
      <c r="H58" s="24" t="s">
        <v>744</v>
      </c>
      <c r="I58" s="131"/>
      <c r="J58" s="60"/>
      <c r="K58" s="60"/>
      <c r="L58" s="60"/>
    </row>
    <row r="59" spans="1:12" s="22" customFormat="1" ht="30" x14ac:dyDescent="0.25">
      <c r="A59" s="64">
        <v>51</v>
      </c>
      <c r="B59" s="24" t="s">
        <v>219</v>
      </c>
      <c r="C59" s="24" t="s">
        <v>552</v>
      </c>
      <c r="D59" s="24" t="s">
        <v>620</v>
      </c>
      <c r="E59" s="24">
        <v>40</v>
      </c>
      <c r="F59" s="24">
        <v>625</v>
      </c>
      <c r="G59" s="140" t="s">
        <v>660</v>
      </c>
      <c r="H59" s="24" t="s">
        <v>745</v>
      </c>
      <c r="I59" s="131"/>
      <c r="J59" s="60"/>
      <c r="K59" s="60"/>
      <c r="L59" s="60"/>
    </row>
    <row r="60" spans="1:12" s="22" customFormat="1" ht="30" x14ac:dyDescent="0.25">
      <c r="A60" s="64">
        <v>52</v>
      </c>
      <c r="B60" s="24" t="s">
        <v>219</v>
      </c>
      <c r="C60" s="24" t="s">
        <v>553</v>
      </c>
      <c r="D60" s="24" t="s">
        <v>621</v>
      </c>
      <c r="E60" s="24">
        <v>47</v>
      </c>
      <c r="F60" s="24"/>
      <c r="G60" s="140" t="s">
        <v>686</v>
      </c>
      <c r="H60" s="24" t="s">
        <v>746</v>
      </c>
      <c r="I60" s="131"/>
      <c r="J60" s="60"/>
      <c r="K60" s="60"/>
      <c r="L60" s="60"/>
    </row>
    <row r="61" spans="1:12" s="22" customFormat="1" ht="60" x14ac:dyDescent="0.25">
      <c r="A61" s="64">
        <v>53</v>
      </c>
      <c r="B61" s="24" t="s">
        <v>219</v>
      </c>
      <c r="C61" s="24" t="s">
        <v>554</v>
      </c>
      <c r="D61" s="24" t="s">
        <v>622</v>
      </c>
      <c r="E61" s="24">
        <v>137.43</v>
      </c>
      <c r="F61" s="24">
        <v>2000</v>
      </c>
      <c r="G61" s="140" t="s">
        <v>687</v>
      </c>
      <c r="H61" s="24" t="s">
        <v>747</v>
      </c>
      <c r="I61" s="131"/>
      <c r="J61" s="60"/>
      <c r="K61" s="60"/>
      <c r="L61" s="60"/>
    </row>
    <row r="62" spans="1:12" s="22" customFormat="1" ht="30" x14ac:dyDescent="0.25">
      <c r="A62" s="64">
        <v>54</v>
      </c>
      <c r="B62" s="24" t="s">
        <v>219</v>
      </c>
      <c r="C62" s="24" t="s">
        <v>555</v>
      </c>
      <c r="D62" s="24" t="s">
        <v>623</v>
      </c>
      <c r="E62" s="24">
        <v>56.2</v>
      </c>
      <c r="F62" s="24">
        <v>1250</v>
      </c>
      <c r="G62" s="140" t="s">
        <v>688</v>
      </c>
      <c r="H62" s="24" t="s">
        <v>748</v>
      </c>
      <c r="I62" s="131"/>
      <c r="J62" s="60"/>
      <c r="K62" s="60"/>
      <c r="L62" s="60"/>
    </row>
    <row r="63" spans="1:12" s="22" customFormat="1" ht="30" x14ac:dyDescent="0.25">
      <c r="A63" s="64">
        <v>55</v>
      </c>
      <c r="B63" s="24" t="s">
        <v>219</v>
      </c>
      <c r="C63" s="24" t="s">
        <v>556</v>
      </c>
      <c r="D63" s="24" t="s">
        <v>624</v>
      </c>
      <c r="E63" s="24">
        <v>95.5</v>
      </c>
      <c r="F63" s="24">
        <v>875</v>
      </c>
      <c r="G63" s="140" t="s">
        <v>689</v>
      </c>
      <c r="H63" s="24" t="s">
        <v>749</v>
      </c>
      <c r="I63" s="131"/>
      <c r="J63" s="60"/>
      <c r="K63" s="60"/>
      <c r="L63" s="60"/>
    </row>
    <row r="64" spans="1:12" ht="30" x14ac:dyDescent="0.25">
      <c r="A64" s="64">
        <v>56</v>
      </c>
      <c r="B64" s="24" t="s">
        <v>219</v>
      </c>
      <c r="C64" s="24" t="s">
        <v>557</v>
      </c>
      <c r="D64" s="24" t="s">
        <v>625</v>
      </c>
      <c r="E64" s="24">
        <v>43</v>
      </c>
      <c r="F64" s="24"/>
      <c r="G64" s="140" t="s">
        <v>690</v>
      </c>
      <c r="H64" s="24" t="s">
        <v>750</v>
      </c>
      <c r="I64" s="131"/>
    </row>
    <row r="65" spans="1:12" ht="30" x14ac:dyDescent="0.25">
      <c r="A65" s="64">
        <v>57</v>
      </c>
      <c r="B65" s="24" t="s">
        <v>219</v>
      </c>
      <c r="C65" s="24" t="s">
        <v>558</v>
      </c>
      <c r="D65" s="24" t="s">
        <v>626</v>
      </c>
      <c r="E65" s="24">
        <v>60</v>
      </c>
      <c r="F65" s="24"/>
      <c r="G65" s="140" t="s">
        <v>691</v>
      </c>
      <c r="H65" s="24" t="s">
        <v>751</v>
      </c>
      <c r="I65" s="131"/>
    </row>
    <row r="66" spans="1:12" ht="30" x14ac:dyDescent="0.25">
      <c r="A66" s="64">
        <v>58</v>
      </c>
      <c r="B66" s="24" t="s">
        <v>219</v>
      </c>
      <c r="C66" s="24" t="s">
        <v>781</v>
      </c>
      <c r="D66" s="24" t="s">
        <v>782</v>
      </c>
      <c r="E66" s="24">
        <v>72.8</v>
      </c>
      <c r="F66" s="24">
        <v>1560</v>
      </c>
      <c r="G66" s="458" t="s">
        <v>1479</v>
      </c>
      <c r="H66" s="24" t="s">
        <v>783</v>
      </c>
      <c r="I66" s="131"/>
    </row>
    <row r="67" spans="1:12" ht="30" x14ac:dyDescent="0.25">
      <c r="A67" s="64">
        <v>59</v>
      </c>
      <c r="B67" s="24" t="s">
        <v>219</v>
      </c>
      <c r="C67" s="24" t="s">
        <v>559</v>
      </c>
      <c r="D67" s="24" t="s">
        <v>627</v>
      </c>
      <c r="E67" s="24">
        <v>90</v>
      </c>
      <c r="F67" s="24">
        <v>2420</v>
      </c>
      <c r="G67" s="140" t="s">
        <v>692</v>
      </c>
      <c r="H67" s="24" t="s">
        <v>752</v>
      </c>
      <c r="I67" s="131"/>
    </row>
    <row r="68" spans="1:12" s="22" customFormat="1" ht="30" x14ac:dyDescent="0.25">
      <c r="A68" s="64">
        <v>60</v>
      </c>
      <c r="B68" s="24" t="s">
        <v>219</v>
      </c>
      <c r="C68" s="24" t="s">
        <v>784</v>
      </c>
      <c r="D68" s="24" t="s">
        <v>785</v>
      </c>
      <c r="E68" s="24">
        <v>84.91</v>
      </c>
      <c r="F68" s="24">
        <v>1000</v>
      </c>
      <c r="G68" s="458" t="s">
        <v>808</v>
      </c>
      <c r="H68" s="24" t="s">
        <v>792</v>
      </c>
      <c r="I68" s="131"/>
      <c r="J68" s="60"/>
      <c r="K68" s="60"/>
      <c r="L68" s="60"/>
    </row>
    <row r="69" spans="1:12" s="22" customFormat="1" ht="30" x14ac:dyDescent="0.25">
      <c r="A69" s="64">
        <v>61</v>
      </c>
      <c r="B69" s="24" t="s">
        <v>219</v>
      </c>
      <c r="C69" s="24" t="s">
        <v>560</v>
      </c>
      <c r="D69" s="24" t="s">
        <v>628</v>
      </c>
      <c r="E69" s="24">
        <v>50</v>
      </c>
      <c r="F69" s="24">
        <v>1250</v>
      </c>
      <c r="G69" s="140" t="s">
        <v>661</v>
      </c>
      <c r="H69" s="24" t="s">
        <v>753</v>
      </c>
      <c r="I69" s="131"/>
      <c r="J69" s="60"/>
      <c r="K69" s="60"/>
      <c r="L69" s="60"/>
    </row>
    <row r="70" spans="1:12" s="22" customFormat="1" ht="30" x14ac:dyDescent="0.25">
      <c r="A70" s="64">
        <v>62</v>
      </c>
      <c r="B70" s="24" t="s">
        <v>219</v>
      </c>
      <c r="C70" s="24" t="s">
        <v>561</v>
      </c>
      <c r="D70" s="24" t="s">
        <v>629</v>
      </c>
      <c r="E70" s="24">
        <v>45</v>
      </c>
      <c r="F70" s="24">
        <v>750</v>
      </c>
      <c r="G70" s="140" t="s">
        <v>693</v>
      </c>
      <c r="H70" s="24" t="s">
        <v>754</v>
      </c>
      <c r="I70" s="131"/>
      <c r="J70" s="60"/>
      <c r="K70" s="60"/>
      <c r="L70" s="60"/>
    </row>
    <row r="71" spans="1:12" s="22" customFormat="1" ht="30" x14ac:dyDescent="0.25">
      <c r="A71" s="64">
        <v>63</v>
      </c>
      <c r="B71" s="24" t="s">
        <v>219</v>
      </c>
      <c r="C71" s="24" t="s">
        <v>562</v>
      </c>
      <c r="D71" s="24" t="s">
        <v>630</v>
      </c>
      <c r="E71" s="24">
        <v>60</v>
      </c>
      <c r="F71" s="24">
        <v>937.5</v>
      </c>
      <c r="G71" s="140" t="s">
        <v>667</v>
      </c>
      <c r="H71" s="24" t="s">
        <v>755</v>
      </c>
      <c r="I71" s="131"/>
      <c r="J71" s="60"/>
      <c r="K71" s="60"/>
      <c r="L71" s="60"/>
    </row>
    <row r="72" spans="1:12" s="22" customFormat="1" ht="30" x14ac:dyDescent="0.25">
      <c r="A72" s="64">
        <v>64</v>
      </c>
      <c r="B72" s="24" t="s">
        <v>219</v>
      </c>
      <c r="C72" s="24" t="s">
        <v>563</v>
      </c>
      <c r="D72" s="24" t="s">
        <v>631</v>
      </c>
      <c r="E72" s="24">
        <v>140</v>
      </c>
      <c r="F72" s="24">
        <v>625</v>
      </c>
      <c r="G72" s="140" t="s">
        <v>694</v>
      </c>
      <c r="H72" s="24" t="s">
        <v>756</v>
      </c>
      <c r="I72" s="131"/>
      <c r="J72" s="60"/>
      <c r="K72" s="60"/>
      <c r="L72" s="60"/>
    </row>
    <row r="73" spans="1:12" s="22" customFormat="1" ht="30" x14ac:dyDescent="0.25">
      <c r="A73" s="64">
        <v>65</v>
      </c>
      <c r="B73" s="24" t="s">
        <v>219</v>
      </c>
      <c r="C73" s="24" t="s">
        <v>564</v>
      </c>
      <c r="D73" s="24" t="s">
        <v>632</v>
      </c>
      <c r="E73" s="24">
        <v>75</v>
      </c>
      <c r="F73" s="24">
        <v>500</v>
      </c>
      <c r="G73" s="140" t="s">
        <v>695</v>
      </c>
      <c r="H73" s="24" t="s">
        <v>757</v>
      </c>
      <c r="I73" s="131"/>
      <c r="J73" s="60"/>
      <c r="K73" s="60"/>
      <c r="L73" s="60"/>
    </row>
    <row r="74" spans="1:12" s="22" customFormat="1" ht="30" x14ac:dyDescent="0.25">
      <c r="A74" s="64">
        <v>66</v>
      </c>
      <c r="B74" s="24" t="s">
        <v>219</v>
      </c>
      <c r="C74" s="24" t="s">
        <v>565</v>
      </c>
      <c r="D74" s="24" t="s">
        <v>633</v>
      </c>
      <c r="E74" s="24">
        <v>121</v>
      </c>
      <c r="F74" s="24">
        <v>1250</v>
      </c>
      <c r="G74" s="140" t="s">
        <v>696</v>
      </c>
      <c r="H74" s="24" t="s">
        <v>758</v>
      </c>
      <c r="I74" s="131"/>
      <c r="J74" s="60"/>
      <c r="K74" s="60"/>
      <c r="L74" s="60"/>
    </row>
    <row r="75" spans="1:12" s="22" customFormat="1" ht="30" x14ac:dyDescent="0.25">
      <c r="A75" s="64">
        <v>67</v>
      </c>
      <c r="B75" s="24" t="s">
        <v>219</v>
      </c>
      <c r="C75" s="24" t="s">
        <v>566</v>
      </c>
      <c r="D75" s="24" t="s">
        <v>634</v>
      </c>
      <c r="E75" s="24">
        <v>32</v>
      </c>
      <c r="F75" s="24">
        <v>875</v>
      </c>
      <c r="G75" s="140" t="s">
        <v>697</v>
      </c>
      <c r="H75" s="24" t="s">
        <v>759</v>
      </c>
      <c r="I75" s="131"/>
      <c r="J75" s="60"/>
      <c r="K75" s="60"/>
      <c r="L75" s="60"/>
    </row>
    <row r="76" spans="1:12" s="22" customFormat="1" ht="30" x14ac:dyDescent="0.25">
      <c r="A76" s="64">
        <v>68</v>
      </c>
      <c r="B76" s="24" t="s">
        <v>219</v>
      </c>
      <c r="C76" s="24" t="s">
        <v>786</v>
      </c>
      <c r="D76" s="24" t="s">
        <v>787</v>
      </c>
      <c r="E76" s="24">
        <v>60</v>
      </c>
      <c r="F76" s="24">
        <v>900</v>
      </c>
      <c r="G76" s="458" t="s">
        <v>1478</v>
      </c>
      <c r="H76" s="24" t="s">
        <v>788</v>
      </c>
      <c r="I76" s="131"/>
      <c r="J76" s="60"/>
      <c r="K76" s="60"/>
      <c r="L76" s="60"/>
    </row>
    <row r="77" spans="1:12" s="22" customFormat="1" ht="30" x14ac:dyDescent="0.25">
      <c r="A77" s="64">
        <v>69</v>
      </c>
      <c r="B77" s="24" t="s">
        <v>219</v>
      </c>
      <c r="C77" s="24" t="s">
        <v>567</v>
      </c>
      <c r="D77" s="24" t="s">
        <v>635</v>
      </c>
      <c r="E77" s="24">
        <v>133</v>
      </c>
      <c r="F77" s="24">
        <v>1500</v>
      </c>
      <c r="G77" s="140" t="s">
        <v>698</v>
      </c>
      <c r="H77" s="24" t="s">
        <v>760</v>
      </c>
      <c r="I77" s="131"/>
      <c r="J77" s="60"/>
      <c r="K77" s="60"/>
      <c r="L77" s="60"/>
    </row>
    <row r="78" spans="1:12" s="22" customFormat="1" ht="30" x14ac:dyDescent="0.25">
      <c r="A78" s="64">
        <v>70</v>
      </c>
      <c r="B78" s="24" t="s">
        <v>219</v>
      </c>
      <c r="C78" s="24" t="s">
        <v>568</v>
      </c>
      <c r="D78" s="24" t="s">
        <v>636</v>
      </c>
      <c r="E78" s="24">
        <v>45</v>
      </c>
      <c r="F78" s="24">
        <v>1000</v>
      </c>
      <c r="G78" s="140" t="s">
        <v>699</v>
      </c>
      <c r="H78" s="24" t="s">
        <v>761</v>
      </c>
      <c r="I78" s="131"/>
      <c r="J78" s="60"/>
      <c r="K78" s="60"/>
      <c r="L78" s="60"/>
    </row>
    <row r="79" spans="1:12" s="22" customFormat="1" ht="30" x14ac:dyDescent="0.25">
      <c r="A79" s="64">
        <v>71</v>
      </c>
      <c r="B79" s="24" t="s">
        <v>219</v>
      </c>
      <c r="C79" s="24" t="s">
        <v>789</v>
      </c>
      <c r="D79" s="24" t="s">
        <v>790</v>
      </c>
      <c r="E79" s="24">
        <v>80</v>
      </c>
      <c r="F79" s="24">
        <v>875</v>
      </c>
      <c r="G79" s="140" t="s">
        <v>809</v>
      </c>
      <c r="H79" s="24" t="s">
        <v>791</v>
      </c>
      <c r="I79" s="131"/>
      <c r="J79" s="60"/>
      <c r="K79" s="60"/>
      <c r="L79" s="60"/>
    </row>
    <row r="80" spans="1:12" s="22" customFormat="1" ht="30" x14ac:dyDescent="0.25">
      <c r="A80" s="64">
        <v>72</v>
      </c>
      <c r="B80" s="24" t="s">
        <v>219</v>
      </c>
      <c r="C80" s="24" t="s">
        <v>569</v>
      </c>
      <c r="D80" s="24" t="s">
        <v>637</v>
      </c>
      <c r="E80" s="24">
        <v>137.11000000000001</v>
      </c>
      <c r="F80" s="24">
        <v>1250</v>
      </c>
      <c r="G80" s="140" t="s">
        <v>700</v>
      </c>
      <c r="H80" s="24" t="s">
        <v>762</v>
      </c>
      <c r="I80" s="131"/>
      <c r="J80" s="60"/>
      <c r="K80" s="60"/>
      <c r="L80" s="60"/>
    </row>
    <row r="81" spans="1:12" ht="30" x14ac:dyDescent="0.25">
      <c r="A81" s="64">
        <v>73</v>
      </c>
      <c r="B81" s="24" t="s">
        <v>219</v>
      </c>
      <c r="C81" s="24" t="s">
        <v>570</v>
      </c>
      <c r="D81" s="24" t="s">
        <v>638</v>
      </c>
      <c r="E81" s="24">
        <v>50</v>
      </c>
      <c r="F81" s="24">
        <v>625</v>
      </c>
      <c r="G81" s="140" t="s">
        <v>701</v>
      </c>
      <c r="H81" s="24" t="s">
        <v>763</v>
      </c>
      <c r="I81" s="131"/>
    </row>
    <row r="82" spans="1:12" ht="30" x14ac:dyDescent="0.25">
      <c r="A82" s="64">
        <v>74</v>
      </c>
      <c r="B82" s="24" t="s">
        <v>219</v>
      </c>
      <c r="C82" s="24" t="s">
        <v>571</v>
      </c>
      <c r="D82" s="24" t="s">
        <v>639</v>
      </c>
      <c r="E82" s="24">
        <v>56</v>
      </c>
      <c r="F82" s="24">
        <v>625</v>
      </c>
      <c r="G82" s="140" t="s">
        <v>682</v>
      </c>
      <c r="H82" s="24" t="s">
        <v>764</v>
      </c>
      <c r="I82" s="131"/>
    </row>
    <row r="83" spans="1:12" ht="30" x14ac:dyDescent="0.25">
      <c r="A83" s="64">
        <v>75</v>
      </c>
      <c r="B83" s="24" t="s">
        <v>219</v>
      </c>
      <c r="C83" s="24" t="s">
        <v>572</v>
      </c>
      <c r="D83" s="24" t="s">
        <v>640</v>
      </c>
      <c r="E83" s="24">
        <v>52</v>
      </c>
      <c r="F83" s="472"/>
      <c r="G83" s="140">
        <v>41271</v>
      </c>
      <c r="H83" s="24" t="s">
        <v>702</v>
      </c>
      <c r="I83" s="131"/>
    </row>
    <row r="84" spans="1:12" s="22" customFormat="1" ht="30" x14ac:dyDescent="0.25">
      <c r="A84" s="64">
        <v>76</v>
      </c>
      <c r="B84" s="24" t="s">
        <v>219</v>
      </c>
      <c r="C84" s="24" t="s">
        <v>573</v>
      </c>
      <c r="D84" s="24" t="s">
        <v>641</v>
      </c>
      <c r="E84" s="24" t="s">
        <v>654</v>
      </c>
      <c r="F84" s="472"/>
      <c r="G84" s="140">
        <v>41246</v>
      </c>
      <c r="H84" s="24" t="s">
        <v>702</v>
      </c>
      <c r="I84" s="131"/>
      <c r="J84" s="60"/>
      <c r="K84" s="60"/>
      <c r="L84" s="60"/>
    </row>
    <row r="85" spans="1:12" s="22" customFormat="1" ht="30" x14ac:dyDescent="0.25">
      <c r="A85" s="64">
        <v>77</v>
      </c>
      <c r="B85" s="24" t="s">
        <v>219</v>
      </c>
      <c r="C85" s="24" t="s">
        <v>574</v>
      </c>
      <c r="D85" s="24" t="s">
        <v>642</v>
      </c>
      <c r="E85" s="24">
        <v>59</v>
      </c>
      <c r="F85" s="24"/>
      <c r="G85" s="140" t="s">
        <v>655</v>
      </c>
      <c r="H85" s="24" t="s">
        <v>765</v>
      </c>
      <c r="I85" s="131"/>
      <c r="J85" s="60"/>
      <c r="K85" s="60"/>
      <c r="L85" s="60"/>
    </row>
    <row r="86" spans="1:12" s="22" customFormat="1" ht="30" x14ac:dyDescent="0.25">
      <c r="A86" s="64">
        <v>78</v>
      </c>
      <c r="B86" s="24" t="s">
        <v>219</v>
      </c>
      <c r="C86" s="24" t="s">
        <v>575</v>
      </c>
      <c r="D86" s="24" t="s">
        <v>643</v>
      </c>
      <c r="E86" s="24">
        <v>59</v>
      </c>
      <c r="F86" s="24"/>
      <c r="G86" s="140" t="s">
        <v>656</v>
      </c>
      <c r="H86" s="24" t="s">
        <v>766</v>
      </c>
      <c r="I86" s="131"/>
      <c r="J86" s="60"/>
      <c r="K86" s="60"/>
      <c r="L86" s="60"/>
    </row>
    <row r="87" spans="1:12" s="22" customFormat="1" ht="30" x14ac:dyDescent="0.25">
      <c r="A87" s="64">
        <v>79</v>
      </c>
      <c r="B87" s="24" t="s">
        <v>219</v>
      </c>
      <c r="C87" s="24" t="s">
        <v>576</v>
      </c>
      <c r="D87" s="24" t="s">
        <v>644</v>
      </c>
      <c r="E87" s="24">
        <v>77</v>
      </c>
      <c r="F87" s="24">
        <v>1000</v>
      </c>
      <c r="G87" s="140" t="s">
        <v>657</v>
      </c>
      <c r="H87" s="24" t="s">
        <v>767</v>
      </c>
      <c r="I87" s="131"/>
      <c r="J87" s="60"/>
      <c r="K87" s="60"/>
      <c r="L87" s="60"/>
    </row>
    <row r="88" spans="1:12" s="22" customFormat="1" ht="30" x14ac:dyDescent="0.25">
      <c r="A88" s="64">
        <v>80</v>
      </c>
      <c r="B88" s="24" t="s">
        <v>219</v>
      </c>
      <c r="C88" s="24" t="s">
        <v>577</v>
      </c>
      <c r="D88" s="24" t="s">
        <v>645</v>
      </c>
      <c r="E88" s="24">
        <v>74.599999999999994</v>
      </c>
      <c r="F88" s="24">
        <v>625</v>
      </c>
      <c r="G88" s="140" t="s">
        <v>658</v>
      </c>
      <c r="H88" s="24" t="s">
        <v>768</v>
      </c>
      <c r="I88" s="131"/>
      <c r="J88" s="60"/>
      <c r="K88" s="60"/>
      <c r="L88" s="60"/>
    </row>
    <row r="89" spans="1:12" s="22" customFormat="1" ht="30" x14ac:dyDescent="0.25">
      <c r="A89" s="64">
        <v>81</v>
      </c>
      <c r="B89" s="24" t="s">
        <v>219</v>
      </c>
      <c r="C89" s="24" t="s">
        <v>578</v>
      </c>
      <c r="D89" s="24" t="s">
        <v>646</v>
      </c>
      <c r="E89" s="24">
        <v>129.16999999999999</v>
      </c>
      <c r="F89" s="24">
        <v>562.5</v>
      </c>
      <c r="G89" s="140" t="s">
        <v>658</v>
      </c>
      <c r="H89" s="24" t="s">
        <v>769</v>
      </c>
      <c r="I89" s="131"/>
      <c r="J89" s="60"/>
      <c r="K89" s="60"/>
      <c r="L89" s="60"/>
    </row>
    <row r="90" spans="1:12" s="22" customFormat="1" ht="30" x14ac:dyDescent="0.25">
      <c r="A90" s="64">
        <v>82</v>
      </c>
      <c r="B90" s="24" t="s">
        <v>219</v>
      </c>
      <c r="C90" s="24" t="s">
        <v>579</v>
      </c>
      <c r="D90" s="24" t="s">
        <v>647</v>
      </c>
      <c r="E90" s="24">
        <v>59</v>
      </c>
      <c r="F90" s="24">
        <v>250</v>
      </c>
      <c r="G90" s="140" t="s">
        <v>658</v>
      </c>
      <c r="H90" s="24" t="s">
        <v>770</v>
      </c>
      <c r="I90" s="131"/>
      <c r="J90" s="60"/>
      <c r="K90" s="60"/>
      <c r="L90" s="60"/>
    </row>
    <row r="91" spans="1:12" s="22" customFormat="1" ht="30" x14ac:dyDescent="0.25">
      <c r="A91" s="64">
        <v>83</v>
      </c>
      <c r="B91" s="24" t="s">
        <v>219</v>
      </c>
      <c r="C91" s="24" t="s">
        <v>580</v>
      </c>
      <c r="D91" s="24" t="s">
        <v>648</v>
      </c>
      <c r="E91" s="24">
        <v>85</v>
      </c>
      <c r="F91" s="24">
        <v>1000</v>
      </c>
      <c r="G91" s="140" t="s">
        <v>659</v>
      </c>
      <c r="H91" s="24" t="s">
        <v>771</v>
      </c>
      <c r="I91" s="131"/>
      <c r="J91" s="60"/>
      <c r="K91" s="60"/>
      <c r="L91" s="60"/>
    </row>
    <row r="92" spans="1:12" s="22" customFormat="1" ht="30" x14ac:dyDescent="0.25">
      <c r="A92" s="64">
        <v>84</v>
      </c>
      <c r="B92" s="24" t="s">
        <v>219</v>
      </c>
      <c r="C92" s="24" t="s">
        <v>581</v>
      </c>
      <c r="D92" s="24" t="s">
        <v>649</v>
      </c>
      <c r="E92" s="24"/>
      <c r="F92" s="24">
        <v>625</v>
      </c>
      <c r="G92" s="140" t="s">
        <v>660</v>
      </c>
      <c r="H92" s="24" t="s">
        <v>772</v>
      </c>
      <c r="I92" s="131"/>
      <c r="J92" s="60"/>
      <c r="K92" s="60"/>
      <c r="L92" s="60"/>
    </row>
    <row r="93" spans="1:12" s="22" customFormat="1" ht="45" x14ac:dyDescent="0.25">
      <c r="A93" s="64">
        <v>85</v>
      </c>
      <c r="B93" s="24" t="s">
        <v>219</v>
      </c>
      <c r="C93" s="24" t="s">
        <v>582</v>
      </c>
      <c r="D93" s="24" t="s">
        <v>650</v>
      </c>
      <c r="E93" s="24">
        <v>37</v>
      </c>
      <c r="F93" s="24">
        <v>875</v>
      </c>
      <c r="G93" s="140" t="s">
        <v>661</v>
      </c>
      <c r="H93" s="24" t="s">
        <v>773</v>
      </c>
      <c r="I93" s="131"/>
      <c r="J93" s="60"/>
      <c r="K93" s="60"/>
      <c r="L93" s="60"/>
    </row>
    <row r="94" spans="1:12" s="22" customFormat="1" ht="15" x14ac:dyDescent="0.25">
      <c r="A94" s="64" t="s">
        <v>258</v>
      </c>
      <c r="B94" s="24"/>
      <c r="C94" s="24"/>
      <c r="D94" s="24"/>
      <c r="E94" s="24"/>
      <c r="F94" s="24"/>
      <c r="G94" s="140"/>
      <c r="H94" s="24"/>
      <c r="I94" s="131"/>
      <c r="J94" s="60"/>
      <c r="K94" s="60"/>
      <c r="L94" s="60"/>
    </row>
    <row r="95" spans="1:12" s="22" customFormat="1" x14ac:dyDescent="0.2">
      <c r="J95" s="60"/>
      <c r="K95" s="60"/>
      <c r="L95" s="60"/>
    </row>
    <row r="96" spans="1:12" s="22" customFormat="1" x14ac:dyDescent="0.2"/>
    <row r="97" spans="1:9" s="22" customFormat="1" x14ac:dyDescent="0.2">
      <c r="A97" s="23"/>
    </row>
    <row r="98" spans="1:9" s="2" customFormat="1" ht="15" x14ac:dyDescent="0.3">
      <c r="B98" s="68" t="s">
        <v>93</v>
      </c>
      <c r="E98" s="5"/>
    </row>
    <row r="99" spans="1:9" s="2" customFormat="1" ht="15" x14ac:dyDescent="0.3">
      <c r="C99" s="67"/>
      <c r="E99" s="67"/>
      <c r="F99" s="70"/>
      <c r="G99"/>
      <c r="H99"/>
      <c r="I99"/>
    </row>
    <row r="100" spans="1:9" s="2" customFormat="1" ht="15" x14ac:dyDescent="0.3">
      <c r="A100"/>
      <c r="C100" s="66" t="s">
        <v>248</v>
      </c>
      <c r="E100" s="12" t="s">
        <v>253</v>
      </c>
      <c r="F100" s="69"/>
      <c r="G100"/>
      <c r="H100"/>
      <c r="I100"/>
    </row>
    <row r="101" spans="1:9" s="2" customFormat="1" ht="15" x14ac:dyDescent="0.3">
      <c r="A101"/>
      <c r="C101" s="62" t="s">
        <v>123</v>
      </c>
      <c r="E101" s="2" t="s">
        <v>249</v>
      </c>
      <c r="F101"/>
      <c r="G101"/>
      <c r="H101"/>
      <c r="I101"/>
    </row>
    <row r="102" spans="1:9" customFormat="1" ht="15" x14ac:dyDescent="0.3">
      <c r="B102" s="2"/>
      <c r="C102" s="23"/>
    </row>
  </sheetData>
  <mergeCells count="1">
    <mergeCell ref="A1:D1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94" xr:uid="{00000000-0002-0000-1300-000000000000}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94" xr:uid="{00000000-0002-0000-1300-000001000000}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3">
    <pageSetUpPr fitToPage="1"/>
  </sheetPr>
  <dimension ref="A1:L49"/>
  <sheetViews>
    <sheetView showGridLines="0" view="pageBreakPreview" zoomScale="80" zoomScaleNormal="100" zoomScaleSheetLayoutView="80" workbookViewId="0">
      <selection sqref="A1:E1"/>
    </sheetView>
  </sheetViews>
  <sheetFormatPr defaultColWidth="9.140625" defaultRowHeight="12.75" x14ac:dyDescent="0.2"/>
  <cols>
    <col min="1" max="1" width="4.7109375" style="319" customWidth="1"/>
    <col min="2" max="2" width="23.28515625" style="319" customWidth="1"/>
    <col min="3" max="4" width="17.7109375" style="319" customWidth="1"/>
    <col min="5" max="6" width="14.140625" style="314" customWidth="1"/>
    <col min="7" max="7" width="20.42578125" style="314" customWidth="1"/>
    <col min="8" max="8" width="23.7109375" style="314" customWidth="1"/>
    <col min="9" max="9" width="21.42578125" style="314" customWidth="1"/>
    <col min="10" max="10" width="1" style="324" customWidth="1"/>
    <col min="11" max="16384" width="9.140625" style="319"/>
  </cols>
  <sheetData>
    <row r="1" spans="1:12" s="314" customFormat="1" ht="15" x14ac:dyDescent="0.2">
      <c r="A1" s="532" t="s">
        <v>496</v>
      </c>
      <c r="B1" s="532"/>
      <c r="C1" s="532"/>
      <c r="D1" s="532"/>
      <c r="E1" s="532"/>
      <c r="F1" s="130"/>
      <c r="G1" s="130"/>
      <c r="H1" s="301"/>
      <c r="I1" s="266" t="s">
        <v>182</v>
      </c>
      <c r="J1" s="136"/>
    </row>
    <row r="2" spans="1:12" s="314" customFormat="1" ht="15" x14ac:dyDescent="0.3">
      <c r="A2" s="100" t="s">
        <v>124</v>
      </c>
      <c r="B2" s="130"/>
      <c r="C2" s="130"/>
      <c r="D2" s="130"/>
      <c r="E2" s="130"/>
      <c r="F2" s="130"/>
      <c r="G2" s="130"/>
      <c r="H2" s="301"/>
      <c r="I2" s="261" t="str">
        <f>'ფორმა N1'!M2</f>
        <v>01/01/2023-31/12/2023</v>
      </c>
      <c r="J2" s="136"/>
    </row>
    <row r="3" spans="1:12" s="314" customFormat="1" ht="15" x14ac:dyDescent="0.2">
      <c r="A3" s="130"/>
      <c r="B3" s="130"/>
      <c r="C3" s="130"/>
      <c r="D3" s="130"/>
      <c r="E3" s="130"/>
      <c r="F3" s="130"/>
      <c r="G3" s="130"/>
      <c r="H3" s="128"/>
      <c r="I3" s="128"/>
      <c r="J3" s="136"/>
    </row>
    <row r="4" spans="1:12" s="2" customFormat="1" ht="15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3"/>
      <c r="E4" s="302"/>
      <c r="F4" s="130"/>
      <c r="G4" s="130"/>
      <c r="H4" s="130"/>
      <c r="I4" s="302"/>
      <c r="J4" s="99"/>
      <c r="L4" s="314"/>
    </row>
    <row r="5" spans="1:12" s="2" customFormat="1" ht="15" x14ac:dyDescent="0.3">
      <c r="A5" s="112" t="str">
        <f>'ფორმა N1'!D4</f>
        <v>მპგ "ერთიანი ნაციონალური მოძრაობა"</v>
      </c>
      <c r="B5" s="113"/>
      <c r="C5" s="113"/>
      <c r="D5" s="113"/>
      <c r="E5" s="315"/>
      <c r="F5" s="316"/>
      <c r="G5" s="316"/>
      <c r="H5" s="316"/>
      <c r="I5" s="315"/>
      <c r="J5" s="99"/>
    </row>
    <row r="6" spans="1:12" s="314" customFormat="1" ht="13.5" x14ac:dyDescent="0.2">
      <c r="A6" s="129"/>
      <c r="B6" s="130"/>
      <c r="C6" s="130"/>
      <c r="D6" s="130"/>
      <c r="E6" s="130"/>
      <c r="F6" s="130"/>
      <c r="G6" s="130"/>
      <c r="H6" s="130"/>
      <c r="I6" s="130"/>
      <c r="J6" s="317"/>
    </row>
    <row r="7" spans="1:12" ht="30" x14ac:dyDescent="0.2">
      <c r="A7" s="305" t="s">
        <v>64</v>
      </c>
      <c r="B7" s="307" t="s">
        <v>229</v>
      </c>
      <c r="C7" s="306" t="s">
        <v>225</v>
      </c>
      <c r="D7" s="306" t="s">
        <v>226</v>
      </c>
      <c r="E7" s="306" t="s">
        <v>227</v>
      </c>
      <c r="F7" s="306" t="s">
        <v>228</v>
      </c>
      <c r="G7" s="306" t="s">
        <v>222</v>
      </c>
      <c r="H7" s="306" t="s">
        <v>223</v>
      </c>
      <c r="I7" s="306" t="s">
        <v>224</v>
      </c>
      <c r="J7" s="318"/>
    </row>
    <row r="8" spans="1:12" ht="15" x14ac:dyDescent="0.2">
      <c r="A8" s="307">
        <v>1</v>
      </c>
      <c r="B8" s="307">
        <v>2</v>
      </c>
      <c r="C8" s="306">
        <v>3</v>
      </c>
      <c r="D8" s="307">
        <v>4</v>
      </c>
      <c r="E8" s="306">
        <v>5</v>
      </c>
      <c r="F8" s="307">
        <v>6</v>
      </c>
      <c r="G8" s="306">
        <v>7</v>
      </c>
      <c r="H8" s="307">
        <v>8</v>
      </c>
      <c r="I8" s="306">
        <v>9</v>
      </c>
      <c r="J8" s="318"/>
    </row>
    <row r="9" spans="1:12" ht="15" x14ac:dyDescent="0.25">
      <c r="A9" s="308">
        <v>1</v>
      </c>
      <c r="B9" s="309" t="s">
        <v>1277</v>
      </c>
      <c r="C9" s="309" t="s">
        <v>1278</v>
      </c>
      <c r="D9" s="309" t="s">
        <v>1279</v>
      </c>
      <c r="E9" s="309">
        <v>2007</v>
      </c>
      <c r="F9" s="309" t="s">
        <v>1280</v>
      </c>
      <c r="G9" s="309"/>
      <c r="H9" s="320">
        <v>39344</v>
      </c>
      <c r="I9" s="309" t="s">
        <v>1281</v>
      </c>
      <c r="J9" s="318"/>
    </row>
    <row r="10" spans="1:12" ht="15" x14ac:dyDescent="0.25">
      <c r="A10" s="308">
        <v>2</v>
      </c>
      <c r="B10" s="309" t="s">
        <v>1277</v>
      </c>
      <c r="C10" s="309" t="s">
        <v>1278</v>
      </c>
      <c r="D10" s="309" t="s">
        <v>1282</v>
      </c>
      <c r="E10" s="309">
        <v>2014</v>
      </c>
      <c r="F10" s="309" t="s">
        <v>1283</v>
      </c>
      <c r="G10" s="309"/>
      <c r="H10" s="320">
        <v>43189</v>
      </c>
      <c r="I10" s="309" t="s">
        <v>1281</v>
      </c>
      <c r="J10" s="318"/>
    </row>
    <row r="11" spans="1:12" ht="15" x14ac:dyDescent="0.25">
      <c r="A11" s="308">
        <v>3</v>
      </c>
      <c r="B11" s="309" t="s">
        <v>1277</v>
      </c>
      <c r="C11" s="309" t="s">
        <v>1278</v>
      </c>
      <c r="D11" s="309" t="s">
        <v>1284</v>
      </c>
      <c r="E11" s="309">
        <v>2007</v>
      </c>
      <c r="F11" s="309" t="s">
        <v>1285</v>
      </c>
      <c r="G11" s="309"/>
      <c r="H11" s="320">
        <v>40946</v>
      </c>
      <c r="I11" s="309" t="s">
        <v>1281</v>
      </c>
      <c r="J11" s="318"/>
    </row>
    <row r="12" spans="1:12" ht="15" x14ac:dyDescent="0.25">
      <c r="A12" s="308">
        <v>4</v>
      </c>
      <c r="B12" s="309" t="s">
        <v>1277</v>
      </c>
      <c r="C12" s="309" t="s">
        <v>1286</v>
      </c>
      <c r="D12" s="309" t="s">
        <v>1287</v>
      </c>
      <c r="E12" s="309">
        <v>2012</v>
      </c>
      <c r="F12" s="309" t="s">
        <v>1288</v>
      </c>
      <c r="G12" s="309"/>
      <c r="H12" s="320">
        <v>41136</v>
      </c>
      <c r="I12" s="309" t="s">
        <v>1281</v>
      </c>
      <c r="J12" s="318"/>
    </row>
    <row r="13" spans="1:12" ht="15" x14ac:dyDescent="0.25">
      <c r="A13" s="308">
        <v>5</v>
      </c>
      <c r="B13" s="309" t="s">
        <v>1277</v>
      </c>
      <c r="C13" s="309" t="s">
        <v>1286</v>
      </c>
      <c r="D13" s="309" t="s">
        <v>1289</v>
      </c>
      <c r="E13" s="309">
        <v>2013</v>
      </c>
      <c r="F13" s="309" t="s">
        <v>1290</v>
      </c>
      <c r="G13" s="309"/>
      <c r="H13" s="320">
        <v>41494</v>
      </c>
      <c r="I13" s="309" t="s">
        <v>1281</v>
      </c>
      <c r="J13" s="318"/>
    </row>
    <row r="14" spans="1:12" s="314" customFormat="1" ht="15" x14ac:dyDescent="0.25">
      <c r="A14" s="308">
        <v>6</v>
      </c>
      <c r="B14" s="309" t="s">
        <v>1277</v>
      </c>
      <c r="C14" s="309" t="s">
        <v>1291</v>
      </c>
      <c r="D14" s="309" t="s">
        <v>1292</v>
      </c>
      <c r="E14" s="309">
        <v>1996</v>
      </c>
      <c r="F14" s="309" t="s">
        <v>1293</v>
      </c>
      <c r="G14" s="309"/>
      <c r="H14" s="320">
        <v>41515</v>
      </c>
      <c r="I14" s="309" t="s">
        <v>1281</v>
      </c>
      <c r="J14" s="317"/>
    </row>
    <row r="15" spans="1:12" s="314" customFormat="1" ht="15" x14ac:dyDescent="0.25">
      <c r="A15" s="308">
        <v>7</v>
      </c>
      <c r="B15" s="309" t="s">
        <v>1277</v>
      </c>
      <c r="C15" s="309" t="s">
        <v>1294</v>
      </c>
      <c r="D15" s="309" t="s">
        <v>1295</v>
      </c>
      <c r="E15" s="309">
        <v>2013</v>
      </c>
      <c r="F15" s="309" t="s">
        <v>1296</v>
      </c>
      <c r="G15" s="309"/>
      <c r="H15" s="320">
        <v>41544</v>
      </c>
      <c r="I15" s="309" t="s">
        <v>1281</v>
      </c>
      <c r="J15" s="317"/>
    </row>
    <row r="16" spans="1:12" s="314" customFormat="1" ht="15" x14ac:dyDescent="0.25">
      <c r="A16" s="308">
        <v>8</v>
      </c>
      <c r="B16" s="309" t="s">
        <v>1277</v>
      </c>
      <c r="C16" s="309" t="s">
        <v>1278</v>
      </c>
      <c r="D16" s="309" t="s">
        <v>1282</v>
      </c>
      <c r="E16" s="309">
        <v>2021</v>
      </c>
      <c r="F16" s="309" t="s">
        <v>1297</v>
      </c>
      <c r="G16" s="309"/>
      <c r="H16" s="320">
        <v>44379</v>
      </c>
      <c r="I16" s="309" t="s">
        <v>1281</v>
      </c>
      <c r="J16" s="317"/>
    </row>
    <row r="17" spans="1:10" s="314" customFormat="1" ht="15" x14ac:dyDescent="0.25">
      <c r="A17" s="308">
        <v>9</v>
      </c>
      <c r="B17" s="309" t="s">
        <v>1277</v>
      </c>
      <c r="C17" s="309" t="s">
        <v>1298</v>
      </c>
      <c r="D17" s="309" t="s">
        <v>1299</v>
      </c>
      <c r="E17" s="309">
        <v>2000</v>
      </c>
      <c r="F17" s="309" t="s">
        <v>1300</v>
      </c>
      <c r="G17" s="309"/>
      <c r="H17" s="320">
        <v>41762</v>
      </c>
      <c r="I17" s="309" t="s">
        <v>1281</v>
      </c>
      <c r="J17" s="317"/>
    </row>
    <row r="18" spans="1:10" s="314" customFormat="1" ht="15" x14ac:dyDescent="0.25">
      <c r="A18" s="308">
        <v>10</v>
      </c>
      <c r="B18" s="309" t="s">
        <v>1277</v>
      </c>
      <c r="C18" s="309" t="s">
        <v>1301</v>
      </c>
      <c r="D18" s="309" t="s">
        <v>1302</v>
      </c>
      <c r="E18" s="309">
        <v>2001</v>
      </c>
      <c r="F18" s="309" t="s">
        <v>1303</v>
      </c>
      <c r="G18" s="309"/>
      <c r="H18" s="320">
        <v>41773</v>
      </c>
      <c r="I18" s="309" t="s">
        <v>1281</v>
      </c>
      <c r="J18" s="317"/>
    </row>
    <row r="19" spans="1:10" s="314" customFormat="1" ht="15" x14ac:dyDescent="0.25">
      <c r="A19" s="308">
        <v>11</v>
      </c>
      <c r="B19" s="309" t="s">
        <v>1277</v>
      </c>
      <c r="C19" s="309" t="s">
        <v>1301</v>
      </c>
      <c r="D19" s="309" t="s">
        <v>1302</v>
      </c>
      <c r="E19" s="309">
        <v>2001</v>
      </c>
      <c r="F19" s="309" t="s">
        <v>1304</v>
      </c>
      <c r="G19" s="309"/>
      <c r="H19" s="320">
        <v>41762</v>
      </c>
      <c r="I19" s="309" t="s">
        <v>1281</v>
      </c>
      <c r="J19" s="317"/>
    </row>
    <row r="20" spans="1:10" s="314" customFormat="1" ht="15" x14ac:dyDescent="0.25">
      <c r="A20" s="308">
        <v>12</v>
      </c>
      <c r="B20" s="309" t="s">
        <v>1277</v>
      </c>
      <c r="C20" s="309" t="s">
        <v>1305</v>
      </c>
      <c r="D20" s="309" t="s">
        <v>1282</v>
      </c>
      <c r="E20" s="309">
        <v>2022</v>
      </c>
      <c r="F20" s="309" t="s">
        <v>1306</v>
      </c>
      <c r="G20" s="309"/>
      <c r="H20" s="320">
        <v>44986</v>
      </c>
      <c r="I20" s="309" t="s">
        <v>1281</v>
      </c>
      <c r="J20" s="317"/>
    </row>
    <row r="21" spans="1:10" s="314" customFormat="1" ht="15" x14ac:dyDescent="0.25">
      <c r="A21" s="308"/>
      <c r="B21" s="309"/>
      <c r="C21" s="309"/>
      <c r="D21" s="309"/>
      <c r="E21" s="309"/>
      <c r="F21" s="309"/>
      <c r="G21" s="309"/>
      <c r="H21" s="320"/>
      <c r="I21" s="309"/>
      <c r="J21" s="317"/>
    </row>
    <row r="22" spans="1:10" s="314" customFormat="1" ht="15" x14ac:dyDescent="0.25">
      <c r="A22" s="308" t="s">
        <v>258</v>
      </c>
      <c r="B22" s="309"/>
      <c r="C22" s="309"/>
      <c r="D22" s="309"/>
      <c r="E22" s="309"/>
      <c r="F22" s="309"/>
      <c r="G22" s="309"/>
      <c r="H22" s="320"/>
      <c r="I22" s="309"/>
      <c r="J22" s="317"/>
    </row>
    <row r="23" spans="1:10" s="314" customFormat="1" x14ac:dyDescent="0.2">
      <c r="J23" s="321"/>
    </row>
    <row r="24" spans="1:10" s="314" customFormat="1" x14ac:dyDescent="0.2"/>
    <row r="25" spans="1:10" s="314" customFormat="1" x14ac:dyDescent="0.2">
      <c r="A25" s="319"/>
    </row>
    <row r="26" spans="1:10" s="2" customFormat="1" ht="15" x14ac:dyDescent="0.3">
      <c r="B26" s="68" t="s">
        <v>93</v>
      </c>
      <c r="E26" s="265"/>
    </row>
    <row r="27" spans="1:10" s="2" customFormat="1" ht="15" x14ac:dyDescent="0.3">
      <c r="C27" s="67"/>
      <c r="E27" s="67"/>
      <c r="F27" s="322"/>
      <c r="G27" s="322"/>
      <c r="H27" s="271"/>
      <c r="I27" s="271"/>
    </row>
    <row r="28" spans="1:10" s="2" customFormat="1" ht="15" x14ac:dyDescent="0.3">
      <c r="A28" s="271"/>
      <c r="C28" s="66" t="s">
        <v>248</v>
      </c>
      <c r="E28" s="12" t="s">
        <v>253</v>
      </c>
      <c r="F28" s="323"/>
      <c r="G28" s="271"/>
      <c r="H28" s="271"/>
      <c r="I28" s="271"/>
    </row>
    <row r="29" spans="1:10" s="2" customFormat="1" ht="15" x14ac:dyDescent="0.3">
      <c r="A29" s="271"/>
      <c r="C29" s="62" t="s">
        <v>123</v>
      </c>
      <c r="E29" s="2" t="s">
        <v>249</v>
      </c>
      <c r="F29" s="271"/>
      <c r="G29" s="271"/>
      <c r="H29" s="271"/>
      <c r="I29" s="271"/>
    </row>
    <row r="30" spans="1:10" s="271" customFormat="1" ht="15" x14ac:dyDescent="0.3">
      <c r="B30" s="2"/>
      <c r="C30" s="319"/>
    </row>
    <row r="31" spans="1:10" s="271" customFormat="1" x14ac:dyDescent="0.2"/>
    <row r="32" spans="1:10" s="314" customFormat="1" x14ac:dyDescent="0.2">
      <c r="J32" s="321"/>
    </row>
    <row r="33" spans="10:10" s="314" customFormat="1" x14ac:dyDescent="0.2">
      <c r="J33" s="321"/>
    </row>
    <row r="34" spans="10:10" s="314" customFormat="1" x14ac:dyDescent="0.2">
      <c r="J34" s="321"/>
    </row>
    <row r="35" spans="10:10" s="314" customFormat="1" x14ac:dyDescent="0.2">
      <c r="J35" s="321"/>
    </row>
    <row r="36" spans="10:10" s="314" customFormat="1" x14ac:dyDescent="0.2">
      <c r="J36" s="321"/>
    </row>
    <row r="37" spans="10:10" s="314" customFormat="1" x14ac:dyDescent="0.2">
      <c r="J37" s="321"/>
    </row>
    <row r="38" spans="10:10" s="314" customFormat="1" x14ac:dyDescent="0.2">
      <c r="J38" s="321"/>
    </row>
    <row r="39" spans="10:10" s="314" customFormat="1" x14ac:dyDescent="0.2">
      <c r="J39" s="321"/>
    </row>
    <row r="40" spans="10:10" s="314" customFormat="1" x14ac:dyDescent="0.2">
      <c r="J40" s="321"/>
    </row>
    <row r="41" spans="10:10" s="314" customFormat="1" x14ac:dyDescent="0.2">
      <c r="J41" s="321"/>
    </row>
    <row r="42" spans="10:10" s="314" customFormat="1" x14ac:dyDescent="0.2">
      <c r="J42" s="321"/>
    </row>
    <row r="43" spans="10:10" s="314" customFormat="1" x14ac:dyDescent="0.2">
      <c r="J43" s="321"/>
    </row>
    <row r="44" spans="10:10" s="314" customFormat="1" x14ac:dyDescent="0.2">
      <c r="J44" s="321"/>
    </row>
    <row r="45" spans="10:10" s="314" customFormat="1" x14ac:dyDescent="0.2">
      <c r="J45" s="321"/>
    </row>
    <row r="46" spans="10:10" s="314" customFormat="1" x14ac:dyDescent="0.2">
      <c r="J46" s="321"/>
    </row>
    <row r="47" spans="10:10" s="314" customFormat="1" x14ac:dyDescent="0.2">
      <c r="J47" s="321"/>
    </row>
    <row r="48" spans="10:10" s="314" customFormat="1" x14ac:dyDescent="0.2">
      <c r="J48" s="321"/>
    </row>
    <row r="49" spans="10:10" s="314" customFormat="1" x14ac:dyDescent="0.2">
      <c r="J49" s="321"/>
    </row>
  </sheetData>
  <mergeCells count="1">
    <mergeCell ref="A1:E1"/>
  </mergeCells>
  <dataValidations count="1">
    <dataValidation allowBlank="1" showInputMessage="1" showErrorMessage="1" error="თვე/დღე/წელი" prompt="თვე/დღე/წელი" sqref="H9:H22" xr:uid="{00000000-0002-0000-1400-000000000000}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35"/>
  <sheetViews>
    <sheetView view="pageBreakPreview" zoomScale="80" zoomScaleNormal="100" zoomScaleSheetLayoutView="80" workbookViewId="0">
      <selection activeCell="E25" sqref="E25"/>
    </sheetView>
  </sheetViews>
  <sheetFormatPr defaultColWidth="9.140625" defaultRowHeight="12.75" x14ac:dyDescent="0.2"/>
  <cols>
    <col min="1" max="1" width="11.7109375" style="170" customWidth="1"/>
    <col min="2" max="2" width="21.5703125" style="170" customWidth="1"/>
    <col min="3" max="3" width="19.140625" style="170" customWidth="1"/>
    <col min="4" max="4" width="23.7109375" style="170" customWidth="1"/>
    <col min="5" max="6" width="16.5703125" style="170" bestFit="1" customWidth="1"/>
    <col min="7" max="7" width="17" style="170" customWidth="1"/>
    <col min="8" max="8" width="19" style="170" customWidth="1"/>
    <col min="9" max="9" width="24.42578125" style="170" customWidth="1"/>
    <col min="10" max="16384" width="9.140625" style="170"/>
  </cols>
  <sheetData>
    <row r="1" spans="1:13" s="271" customFormat="1" ht="15" x14ac:dyDescent="0.2">
      <c r="A1" s="532" t="s">
        <v>495</v>
      </c>
      <c r="B1" s="532"/>
      <c r="C1" s="532"/>
      <c r="D1" s="532"/>
      <c r="E1" s="532"/>
      <c r="F1" s="130"/>
      <c r="G1" s="130"/>
      <c r="H1" s="301"/>
      <c r="I1" s="74" t="s">
        <v>94</v>
      </c>
    </row>
    <row r="2" spans="1:13" s="271" customFormat="1" ht="15" x14ac:dyDescent="0.3">
      <c r="A2" s="100" t="s">
        <v>124</v>
      </c>
      <c r="B2" s="130"/>
      <c r="C2" s="130"/>
      <c r="D2" s="130"/>
      <c r="E2" s="130"/>
      <c r="F2" s="130"/>
      <c r="G2" s="130"/>
      <c r="H2" s="301"/>
      <c r="I2" s="261" t="str">
        <f>'ფორმა N1'!M2</f>
        <v>01/01/2023-31/12/2023</v>
      </c>
    </row>
    <row r="3" spans="1:13" s="271" customFormat="1" ht="15" x14ac:dyDescent="0.2">
      <c r="A3" s="130"/>
      <c r="B3" s="130"/>
      <c r="C3" s="130"/>
      <c r="D3" s="130"/>
      <c r="E3" s="130"/>
      <c r="F3" s="130"/>
      <c r="G3" s="130"/>
      <c r="H3" s="128"/>
      <c r="I3" s="128"/>
      <c r="M3" s="170"/>
    </row>
    <row r="4" spans="1:13" s="271" customFormat="1" ht="15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130"/>
      <c r="E4" s="130"/>
      <c r="F4" s="130"/>
      <c r="G4" s="130"/>
      <c r="H4" s="130"/>
      <c r="I4" s="302"/>
    </row>
    <row r="5" spans="1:13" ht="15" x14ac:dyDescent="0.3">
      <c r="A5" s="166" t="str">
        <f>'ფორმა N1'!D4</f>
        <v>მპგ "ერთიანი ნაციონალური მოძრაობა"</v>
      </c>
      <c r="B5" s="76"/>
      <c r="C5" s="76"/>
      <c r="D5" s="303"/>
      <c r="E5" s="303"/>
      <c r="F5" s="303"/>
      <c r="G5" s="303"/>
      <c r="H5" s="303"/>
      <c r="I5" s="304"/>
    </row>
    <row r="6" spans="1:13" s="271" customFormat="1" ht="13.5" x14ac:dyDescent="0.2">
      <c r="A6" s="129"/>
      <c r="B6" s="130"/>
      <c r="C6" s="130"/>
      <c r="D6" s="130"/>
      <c r="E6" s="130"/>
      <c r="F6" s="130"/>
      <c r="G6" s="130"/>
      <c r="H6" s="130"/>
      <c r="I6" s="130"/>
    </row>
    <row r="7" spans="1:13" s="271" customFormat="1" ht="75" x14ac:dyDescent="0.2">
      <c r="A7" s="305" t="s">
        <v>64</v>
      </c>
      <c r="B7" s="306" t="s">
        <v>341</v>
      </c>
      <c r="C7" s="306" t="s">
        <v>342</v>
      </c>
      <c r="D7" s="306" t="s">
        <v>346</v>
      </c>
      <c r="E7" s="306" t="s">
        <v>347</v>
      </c>
      <c r="F7" s="306" t="s">
        <v>343</v>
      </c>
      <c r="G7" s="306" t="s">
        <v>344</v>
      </c>
      <c r="H7" s="306" t="s">
        <v>354</v>
      </c>
      <c r="I7" s="306" t="s">
        <v>345</v>
      </c>
    </row>
    <row r="8" spans="1:13" s="271" customFormat="1" ht="15" x14ac:dyDescent="0.2">
      <c r="A8" s="307">
        <v>1</v>
      </c>
      <c r="B8" s="307">
        <v>2</v>
      </c>
      <c r="C8" s="306">
        <v>3</v>
      </c>
      <c r="D8" s="307">
        <v>6</v>
      </c>
      <c r="E8" s="306">
        <v>7</v>
      </c>
      <c r="F8" s="307">
        <v>8</v>
      </c>
      <c r="G8" s="307">
        <v>9</v>
      </c>
      <c r="H8" s="307">
        <v>10</v>
      </c>
      <c r="I8" s="306">
        <v>11</v>
      </c>
    </row>
    <row r="9" spans="1:13" s="271" customFormat="1" ht="15" x14ac:dyDescent="0.2">
      <c r="A9" s="308">
        <v>1</v>
      </c>
      <c r="B9" s="309"/>
      <c r="C9" s="309"/>
      <c r="D9" s="309"/>
      <c r="E9" s="309"/>
      <c r="F9" s="310"/>
      <c r="G9" s="310"/>
      <c r="H9" s="310"/>
      <c r="I9" s="309"/>
    </row>
    <row r="10" spans="1:13" s="271" customFormat="1" ht="15" x14ac:dyDescent="0.2">
      <c r="A10" s="308">
        <v>2</v>
      </c>
      <c r="B10" s="309"/>
      <c r="C10" s="309"/>
      <c r="D10" s="309"/>
      <c r="E10" s="309"/>
      <c r="F10" s="310"/>
      <c r="G10" s="310"/>
      <c r="H10" s="310"/>
      <c r="I10" s="309"/>
    </row>
    <row r="11" spans="1:13" s="271" customFormat="1" ht="15" x14ac:dyDescent="0.2">
      <c r="A11" s="308">
        <v>3</v>
      </c>
      <c r="B11" s="309"/>
      <c r="C11" s="309"/>
      <c r="D11" s="309"/>
      <c r="E11" s="309"/>
      <c r="F11" s="310"/>
      <c r="G11" s="310"/>
      <c r="H11" s="310"/>
      <c r="I11" s="309"/>
    </row>
    <row r="12" spans="1:13" s="271" customFormat="1" ht="15" x14ac:dyDescent="0.2">
      <c r="A12" s="308">
        <v>4</v>
      </c>
      <c r="B12" s="309"/>
      <c r="C12" s="309"/>
      <c r="D12" s="309"/>
      <c r="E12" s="309"/>
      <c r="F12" s="310"/>
      <c r="G12" s="310"/>
      <c r="H12" s="310"/>
      <c r="I12" s="309"/>
    </row>
    <row r="13" spans="1:13" s="271" customFormat="1" ht="15" x14ac:dyDescent="0.2">
      <c r="A13" s="308">
        <v>5</v>
      </c>
      <c r="B13" s="309"/>
      <c r="C13" s="309"/>
      <c r="D13" s="309"/>
      <c r="E13" s="309"/>
      <c r="F13" s="310"/>
      <c r="G13" s="310"/>
      <c r="H13" s="310"/>
      <c r="I13" s="309"/>
    </row>
    <row r="14" spans="1:13" s="271" customFormat="1" ht="15" x14ac:dyDescent="0.2">
      <c r="A14" s="308">
        <v>6</v>
      </c>
      <c r="B14" s="309"/>
      <c r="C14" s="309"/>
      <c r="D14" s="309"/>
      <c r="E14" s="309"/>
      <c r="F14" s="310"/>
      <c r="G14" s="310"/>
      <c r="H14" s="310"/>
      <c r="I14" s="309"/>
    </row>
    <row r="15" spans="1:13" s="271" customFormat="1" ht="15" x14ac:dyDescent="0.2">
      <c r="A15" s="308">
        <v>7</v>
      </c>
      <c r="B15" s="309"/>
      <c r="C15" s="309"/>
      <c r="D15" s="309"/>
      <c r="E15" s="309"/>
      <c r="F15" s="310"/>
      <c r="G15" s="310"/>
      <c r="H15" s="310"/>
      <c r="I15" s="309"/>
    </row>
    <row r="16" spans="1:13" s="271" customFormat="1" ht="15" x14ac:dyDescent="0.2">
      <c r="A16" s="308">
        <v>8</v>
      </c>
      <c r="B16" s="309"/>
      <c r="C16" s="309"/>
      <c r="D16" s="309"/>
      <c r="E16" s="309"/>
      <c r="F16" s="310"/>
      <c r="G16" s="310"/>
      <c r="H16" s="310"/>
      <c r="I16" s="309"/>
    </row>
    <row r="17" spans="1:9" s="271" customFormat="1" ht="15" x14ac:dyDescent="0.2">
      <c r="A17" s="308">
        <v>9</v>
      </c>
      <c r="B17" s="309"/>
      <c r="C17" s="309"/>
      <c r="D17" s="309"/>
      <c r="E17" s="309"/>
      <c r="F17" s="310"/>
      <c r="G17" s="310"/>
      <c r="H17" s="310"/>
      <c r="I17" s="309"/>
    </row>
    <row r="18" spans="1:9" s="271" customFormat="1" ht="15" x14ac:dyDescent="0.2">
      <c r="A18" s="308">
        <v>10</v>
      </c>
      <c r="B18" s="309"/>
      <c r="C18" s="309"/>
      <c r="D18" s="309"/>
      <c r="E18" s="309"/>
      <c r="F18" s="310"/>
      <c r="G18" s="310"/>
      <c r="H18" s="310"/>
      <c r="I18" s="309"/>
    </row>
    <row r="19" spans="1:9" s="271" customFormat="1" ht="15" x14ac:dyDescent="0.2">
      <c r="A19" s="308">
        <v>11</v>
      </c>
      <c r="B19" s="309"/>
      <c r="C19" s="309"/>
      <c r="D19" s="309"/>
      <c r="E19" s="309"/>
      <c r="F19" s="310"/>
      <c r="G19" s="310"/>
      <c r="H19" s="310"/>
      <c r="I19" s="309"/>
    </row>
    <row r="20" spans="1:9" s="271" customFormat="1" ht="15" x14ac:dyDescent="0.2">
      <c r="A20" s="308">
        <v>12</v>
      </c>
      <c r="B20" s="309"/>
      <c r="C20" s="309"/>
      <c r="D20" s="309"/>
      <c r="E20" s="309"/>
      <c r="F20" s="310"/>
      <c r="G20" s="310"/>
      <c r="H20" s="310"/>
      <c r="I20" s="309"/>
    </row>
    <row r="21" spans="1:9" s="271" customFormat="1" ht="15" x14ac:dyDescent="0.2">
      <c r="A21" s="308">
        <v>13</v>
      </c>
      <c r="B21" s="309"/>
      <c r="C21" s="309"/>
      <c r="D21" s="309"/>
      <c r="E21" s="309"/>
      <c r="F21" s="310"/>
      <c r="G21" s="310"/>
      <c r="H21" s="310"/>
      <c r="I21" s="309"/>
    </row>
    <row r="22" spans="1:9" s="271" customFormat="1" ht="15" x14ac:dyDescent="0.2">
      <c r="A22" s="308">
        <v>14</v>
      </c>
      <c r="B22" s="309"/>
      <c r="C22" s="309"/>
      <c r="D22" s="309"/>
      <c r="E22" s="309"/>
      <c r="F22" s="310"/>
      <c r="G22" s="310"/>
      <c r="H22" s="310"/>
      <c r="I22" s="309"/>
    </row>
    <row r="23" spans="1:9" s="271" customFormat="1" ht="15" x14ac:dyDescent="0.2">
      <c r="A23" s="308">
        <v>15</v>
      </c>
      <c r="B23" s="309"/>
      <c r="C23" s="309"/>
      <c r="D23" s="309"/>
      <c r="E23" s="309"/>
      <c r="F23" s="310"/>
      <c r="G23" s="310"/>
      <c r="H23" s="310"/>
      <c r="I23" s="309"/>
    </row>
    <row r="24" spans="1:9" s="271" customFormat="1" ht="15" x14ac:dyDescent="0.2">
      <c r="A24" s="308">
        <v>16</v>
      </c>
      <c r="B24" s="309"/>
      <c r="C24" s="309"/>
      <c r="D24" s="309"/>
      <c r="E24" s="309"/>
      <c r="F24" s="310"/>
      <c r="G24" s="310"/>
      <c r="H24" s="310"/>
      <c r="I24" s="309"/>
    </row>
    <row r="25" spans="1:9" s="271" customFormat="1" ht="15" x14ac:dyDescent="0.2">
      <c r="A25" s="308">
        <v>17</v>
      </c>
      <c r="B25" s="309"/>
      <c r="C25" s="309"/>
      <c r="D25" s="309"/>
      <c r="E25" s="309"/>
      <c r="F25" s="310"/>
      <c r="G25" s="310"/>
      <c r="H25" s="310"/>
      <c r="I25" s="309"/>
    </row>
    <row r="26" spans="1:9" s="271" customFormat="1" ht="15" x14ac:dyDescent="0.2">
      <c r="A26" s="308">
        <v>18</v>
      </c>
      <c r="B26" s="309"/>
      <c r="C26" s="309"/>
      <c r="D26" s="309"/>
      <c r="E26" s="309"/>
      <c r="F26" s="310"/>
      <c r="G26" s="310"/>
      <c r="H26" s="310"/>
      <c r="I26" s="309"/>
    </row>
    <row r="27" spans="1:9" s="271" customFormat="1" ht="15" x14ac:dyDescent="0.2">
      <c r="A27" s="308" t="s">
        <v>258</v>
      </c>
      <c r="B27" s="309"/>
      <c r="C27" s="309"/>
      <c r="D27" s="309"/>
      <c r="E27" s="309"/>
      <c r="F27" s="310"/>
      <c r="G27" s="310"/>
      <c r="H27" s="310"/>
      <c r="I27" s="309"/>
    </row>
    <row r="28" spans="1:9" x14ac:dyDescent="0.2">
      <c r="A28" s="311"/>
      <c r="B28" s="311"/>
      <c r="C28" s="311"/>
      <c r="D28" s="311"/>
      <c r="E28" s="311"/>
      <c r="F28" s="311"/>
      <c r="G28" s="311"/>
      <c r="H28" s="311"/>
      <c r="I28" s="311"/>
    </row>
    <row r="29" spans="1:9" x14ac:dyDescent="0.2">
      <c r="A29" s="311"/>
      <c r="B29" s="311"/>
      <c r="C29" s="311"/>
      <c r="D29" s="311"/>
      <c r="E29" s="311"/>
      <c r="F29" s="311"/>
      <c r="G29" s="311"/>
      <c r="H29" s="311"/>
      <c r="I29" s="311"/>
    </row>
    <row r="30" spans="1:9" x14ac:dyDescent="0.2">
      <c r="A30" s="312"/>
      <c r="B30" s="311"/>
      <c r="C30" s="311"/>
      <c r="D30" s="311"/>
      <c r="E30" s="311"/>
      <c r="F30" s="311"/>
      <c r="G30" s="311"/>
      <c r="H30" s="311"/>
      <c r="I30" s="311"/>
    </row>
    <row r="31" spans="1:9" ht="15" x14ac:dyDescent="0.3">
      <c r="A31" s="146"/>
      <c r="B31" s="148" t="s">
        <v>93</v>
      </c>
      <c r="C31" s="146"/>
      <c r="D31" s="146"/>
      <c r="E31" s="149"/>
      <c r="F31" s="146"/>
      <c r="G31" s="146"/>
      <c r="H31" s="146"/>
      <c r="I31" s="146"/>
    </row>
    <row r="32" spans="1:9" ht="15" x14ac:dyDescent="0.3">
      <c r="A32" s="146"/>
      <c r="B32" s="146"/>
      <c r="C32" s="150"/>
      <c r="D32" s="146"/>
      <c r="F32" s="150"/>
      <c r="G32" s="313"/>
    </row>
    <row r="33" spans="2:6" ht="15" x14ac:dyDescent="0.3">
      <c r="B33" s="146"/>
      <c r="C33" s="151" t="s">
        <v>248</v>
      </c>
      <c r="D33" s="146"/>
      <c r="F33" s="152" t="s">
        <v>253</v>
      </c>
    </row>
    <row r="34" spans="2:6" ht="15" x14ac:dyDescent="0.3">
      <c r="B34" s="146"/>
      <c r="C34" s="153" t="s">
        <v>123</v>
      </c>
      <c r="D34" s="146"/>
      <c r="F34" s="146" t="s">
        <v>249</v>
      </c>
    </row>
    <row r="35" spans="2:6" ht="15" x14ac:dyDescent="0.3">
      <c r="B35" s="146"/>
      <c r="C35" s="153"/>
    </row>
  </sheetData>
  <mergeCells count="1">
    <mergeCell ref="A1:E1"/>
  </mergeCells>
  <pageMargins left="0.7" right="0.7" top="0.75" bottom="0.75" header="0.3" footer="0.3"/>
  <pageSetup scale="73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207"/>
  <sheetViews>
    <sheetView view="pageBreakPreview" topLeftCell="A137" zoomScaleNormal="100" zoomScaleSheetLayoutView="100" workbookViewId="0">
      <selection activeCell="I154" sqref="I148:I154"/>
    </sheetView>
  </sheetViews>
  <sheetFormatPr defaultColWidth="9.140625" defaultRowHeight="15" x14ac:dyDescent="0.3"/>
  <cols>
    <col min="1" max="1" width="10" style="146" customWidth="1"/>
    <col min="2" max="2" width="19.5703125" style="146" customWidth="1"/>
    <col min="3" max="3" width="38.85546875" style="146" customWidth="1"/>
    <col min="4" max="4" width="29" style="146" customWidth="1"/>
    <col min="5" max="5" width="30.7109375" style="146" customWidth="1"/>
    <col min="6" max="6" width="14.5703125" style="146" customWidth="1"/>
    <col min="7" max="7" width="22.7109375" style="146" customWidth="1"/>
    <col min="8" max="8" width="15.28515625" style="146" customWidth="1"/>
    <col min="9" max="9" width="26.42578125" style="146" customWidth="1"/>
    <col min="10" max="10" width="0.5703125" style="146" customWidth="1"/>
    <col min="11" max="16384" width="9.140625" style="146"/>
  </cols>
  <sheetData>
    <row r="1" spans="1:10" x14ac:dyDescent="0.3">
      <c r="A1" s="509" t="s">
        <v>493</v>
      </c>
      <c r="B1" s="509"/>
      <c r="C1" s="509"/>
      <c r="D1" s="509"/>
      <c r="E1" s="72"/>
      <c r="F1" s="72"/>
      <c r="G1" s="72"/>
      <c r="H1" s="72"/>
      <c r="I1" s="266" t="s">
        <v>182</v>
      </c>
      <c r="J1" s="144"/>
    </row>
    <row r="2" spans="1:10" x14ac:dyDescent="0.3">
      <c r="A2" s="72" t="s">
        <v>124</v>
      </c>
      <c r="B2" s="72"/>
      <c r="C2" s="72"/>
      <c r="D2" s="72"/>
      <c r="E2" s="72"/>
      <c r="F2" s="72"/>
      <c r="G2" s="72"/>
      <c r="H2" s="72"/>
      <c r="I2" s="145" t="str">
        <f>'ფორმა N1'!M2</f>
        <v>01/01/2023-31/12/2023</v>
      </c>
      <c r="J2" s="144"/>
    </row>
    <row r="3" spans="1:10" x14ac:dyDescent="0.3">
      <c r="A3" s="72"/>
      <c r="B3" s="72"/>
      <c r="C3" s="72"/>
      <c r="D3" s="72"/>
      <c r="E3" s="72"/>
      <c r="F3" s="72"/>
      <c r="G3" s="72"/>
      <c r="H3" s="72"/>
      <c r="I3" s="97"/>
      <c r="J3" s="144"/>
    </row>
    <row r="4" spans="1:10" x14ac:dyDescent="0.3">
      <c r="A4" s="73" t="str">
        <f>'[2]ფორმა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2"/>
      <c r="H4" s="72"/>
      <c r="I4" s="72"/>
      <c r="J4" s="99"/>
    </row>
    <row r="5" spans="1:10" x14ac:dyDescent="0.3">
      <c r="A5" s="166" t="str">
        <f>'ფორმა N1'!D4</f>
        <v>მპგ "ერთიანი ნაციონალური მოძრაობა"</v>
      </c>
      <c r="B5" s="166"/>
      <c r="C5" s="166"/>
      <c r="D5" s="166"/>
      <c r="E5" s="166"/>
      <c r="F5" s="166"/>
      <c r="G5" s="166"/>
      <c r="H5" s="166"/>
      <c r="I5" s="166"/>
      <c r="J5" s="152"/>
    </row>
    <row r="6" spans="1:10" x14ac:dyDescent="0.3">
      <c r="A6" s="73"/>
      <c r="B6" s="72"/>
      <c r="C6" s="72"/>
      <c r="D6" s="72"/>
      <c r="E6" s="72"/>
      <c r="F6" s="72"/>
      <c r="G6" s="72"/>
      <c r="H6" s="72"/>
      <c r="I6" s="72"/>
      <c r="J6" s="99"/>
    </row>
    <row r="7" spans="1:10" x14ac:dyDescent="0.3">
      <c r="A7" s="72"/>
      <c r="B7" s="72"/>
      <c r="C7" s="72"/>
      <c r="D7" s="72"/>
      <c r="E7" s="72"/>
      <c r="F7" s="72"/>
      <c r="G7" s="72"/>
      <c r="H7" s="72"/>
      <c r="I7" s="72"/>
      <c r="J7" s="100"/>
    </row>
    <row r="8" spans="1:10" ht="79.5" customHeight="1" x14ac:dyDescent="0.3">
      <c r="A8" s="288" t="s">
        <v>64</v>
      </c>
      <c r="B8" s="289" t="s">
        <v>337</v>
      </c>
      <c r="C8" s="290" t="s">
        <v>374</v>
      </c>
      <c r="D8" s="290" t="s">
        <v>375</v>
      </c>
      <c r="E8" s="290" t="s">
        <v>338</v>
      </c>
      <c r="F8" s="290" t="s">
        <v>351</v>
      </c>
      <c r="G8" s="290" t="s">
        <v>352</v>
      </c>
      <c r="H8" s="290" t="s">
        <v>376</v>
      </c>
      <c r="I8" s="291" t="s">
        <v>353</v>
      </c>
      <c r="J8" s="100"/>
    </row>
    <row r="9" spans="1:10" x14ac:dyDescent="0.3">
      <c r="A9" s="292">
        <v>1</v>
      </c>
      <c r="B9" s="282" t="s">
        <v>1573</v>
      </c>
      <c r="C9" s="293" t="s">
        <v>1574</v>
      </c>
      <c r="D9" s="293">
        <v>205075014</v>
      </c>
      <c r="E9" s="294" t="s">
        <v>1575</v>
      </c>
      <c r="F9" s="294"/>
      <c r="G9" s="294"/>
      <c r="H9" s="294"/>
      <c r="I9" s="468">
        <v>4370</v>
      </c>
      <c r="J9" s="100"/>
    </row>
    <row r="10" spans="1:10" x14ac:dyDescent="0.3">
      <c r="A10" s="292">
        <v>2</v>
      </c>
      <c r="B10" s="282" t="s">
        <v>1576</v>
      </c>
      <c r="C10" s="293" t="s">
        <v>1577</v>
      </c>
      <c r="D10" s="293">
        <v>204540620</v>
      </c>
      <c r="E10" s="294" t="s">
        <v>1578</v>
      </c>
      <c r="F10" s="294"/>
      <c r="G10" s="294"/>
      <c r="H10" s="294"/>
      <c r="I10" s="468">
        <v>500</v>
      </c>
      <c r="J10" s="100"/>
    </row>
    <row r="11" spans="1:10" ht="30" x14ac:dyDescent="0.3">
      <c r="A11" s="292">
        <v>3</v>
      </c>
      <c r="B11" s="282" t="s">
        <v>1579</v>
      </c>
      <c r="C11" s="293" t="s">
        <v>1580</v>
      </c>
      <c r="D11" s="293">
        <v>200179145</v>
      </c>
      <c r="E11" s="294" t="s">
        <v>1581</v>
      </c>
      <c r="F11" s="294"/>
      <c r="G11" s="294"/>
      <c r="H11" s="294"/>
      <c r="I11" s="468">
        <v>1735</v>
      </c>
      <c r="J11" s="100"/>
    </row>
    <row r="12" spans="1:10" x14ac:dyDescent="0.3">
      <c r="A12" s="292">
        <v>4</v>
      </c>
      <c r="B12" s="282" t="s">
        <v>1582</v>
      </c>
      <c r="C12" s="293" t="s">
        <v>1583</v>
      </c>
      <c r="D12" s="293" t="s">
        <v>1584</v>
      </c>
      <c r="E12" s="294" t="s">
        <v>1585</v>
      </c>
      <c r="F12" s="294"/>
      <c r="G12" s="294"/>
      <c r="H12" s="294"/>
      <c r="I12" s="468">
        <v>13000</v>
      </c>
      <c r="J12" s="100"/>
    </row>
    <row r="13" spans="1:10" x14ac:dyDescent="0.3">
      <c r="A13" s="292">
        <v>5</v>
      </c>
      <c r="B13" s="282" t="s">
        <v>1586</v>
      </c>
      <c r="C13" s="293" t="s">
        <v>1587</v>
      </c>
      <c r="D13" s="293" t="s">
        <v>1588</v>
      </c>
      <c r="E13" s="294" t="s">
        <v>1589</v>
      </c>
      <c r="F13" s="294"/>
      <c r="G13" s="294"/>
      <c r="H13" s="294"/>
      <c r="I13" s="468">
        <v>253</v>
      </c>
      <c r="J13" s="100"/>
    </row>
    <row r="14" spans="1:10" x14ac:dyDescent="0.3">
      <c r="A14" s="292">
        <v>6</v>
      </c>
      <c r="B14" s="282" t="s">
        <v>1590</v>
      </c>
      <c r="C14" s="293" t="s">
        <v>1591</v>
      </c>
      <c r="D14" s="293"/>
      <c r="E14" s="294"/>
      <c r="F14" s="294"/>
      <c r="G14" s="294"/>
      <c r="H14" s="294"/>
      <c r="I14" s="468">
        <v>340</v>
      </c>
      <c r="J14" s="100"/>
    </row>
    <row r="15" spans="1:10" x14ac:dyDescent="0.3">
      <c r="A15" s="292">
        <v>7</v>
      </c>
      <c r="B15" s="282" t="s">
        <v>1592</v>
      </c>
      <c r="C15" s="293" t="s">
        <v>1593</v>
      </c>
      <c r="D15" s="293" t="s">
        <v>1594</v>
      </c>
      <c r="E15" s="294" t="s">
        <v>1595</v>
      </c>
      <c r="F15" s="294"/>
      <c r="G15" s="294"/>
      <c r="H15" s="294"/>
      <c r="I15" s="468">
        <v>3280</v>
      </c>
      <c r="J15" s="100"/>
    </row>
    <row r="16" spans="1:10" ht="30" x14ac:dyDescent="0.3">
      <c r="A16" s="292">
        <v>8</v>
      </c>
      <c r="B16" s="282" t="s">
        <v>1596</v>
      </c>
      <c r="C16" s="293" t="s">
        <v>1597</v>
      </c>
      <c r="D16" s="293" t="s">
        <v>1598</v>
      </c>
      <c r="E16" s="294" t="s">
        <v>1599</v>
      </c>
      <c r="F16" s="294"/>
      <c r="G16" s="294"/>
      <c r="H16" s="294"/>
      <c r="I16" s="468">
        <v>198.4</v>
      </c>
      <c r="J16" s="100"/>
    </row>
    <row r="17" spans="1:10" x14ac:dyDescent="0.3">
      <c r="A17" s="292">
        <v>9</v>
      </c>
      <c r="B17" s="282" t="s">
        <v>1600</v>
      </c>
      <c r="C17" s="293" t="s">
        <v>1601</v>
      </c>
      <c r="D17" s="293" t="s">
        <v>1602</v>
      </c>
      <c r="E17" s="294" t="s">
        <v>1603</v>
      </c>
      <c r="F17" s="294"/>
      <c r="G17" s="294"/>
      <c r="H17" s="294"/>
      <c r="I17" s="468">
        <v>298.3</v>
      </c>
      <c r="J17" s="100"/>
    </row>
    <row r="18" spans="1:10" ht="30" x14ac:dyDescent="0.3">
      <c r="A18" s="292">
        <v>10</v>
      </c>
      <c r="B18" s="282" t="s">
        <v>1604</v>
      </c>
      <c r="C18" s="293" t="s">
        <v>1605</v>
      </c>
      <c r="D18" s="293" t="s">
        <v>1606</v>
      </c>
      <c r="E18" s="294" t="s">
        <v>1607</v>
      </c>
      <c r="F18" s="294"/>
      <c r="G18" s="294"/>
      <c r="H18" s="294"/>
      <c r="I18" s="468">
        <v>2049.73</v>
      </c>
      <c r="J18" s="100"/>
    </row>
    <row r="19" spans="1:10" x14ac:dyDescent="0.3">
      <c r="A19" s="292">
        <v>11</v>
      </c>
      <c r="B19" s="282" t="s">
        <v>1608</v>
      </c>
      <c r="C19" s="293" t="s">
        <v>1609</v>
      </c>
      <c r="D19" s="293" t="s">
        <v>1610</v>
      </c>
      <c r="E19" s="294" t="s">
        <v>1611</v>
      </c>
      <c r="F19" s="294"/>
      <c r="G19" s="294"/>
      <c r="H19" s="294"/>
      <c r="I19" s="468">
        <v>199</v>
      </c>
      <c r="J19" s="100"/>
    </row>
    <row r="20" spans="1:10" ht="30" x14ac:dyDescent="0.3">
      <c r="A20" s="292">
        <v>12</v>
      </c>
      <c r="B20" s="282" t="s">
        <v>1612</v>
      </c>
      <c r="C20" s="293" t="s">
        <v>1613</v>
      </c>
      <c r="D20" s="293" t="s">
        <v>1614</v>
      </c>
      <c r="E20" s="294" t="s">
        <v>1615</v>
      </c>
      <c r="F20" s="294"/>
      <c r="G20" s="294"/>
      <c r="H20" s="294"/>
      <c r="I20" s="468">
        <v>300</v>
      </c>
      <c r="J20" s="100"/>
    </row>
    <row r="21" spans="1:10" x14ac:dyDescent="0.3">
      <c r="A21" s="292">
        <v>13</v>
      </c>
      <c r="B21" s="282" t="s">
        <v>1616</v>
      </c>
      <c r="C21" s="293" t="s">
        <v>1617</v>
      </c>
      <c r="D21" s="293" t="s">
        <v>1618</v>
      </c>
      <c r="E21" s="294" t="s">
        <v>1619</v>
      </c>
      <c r="F21" s="294"/>
      <c r="G21" s="294"/>
      <c r="H21" s="294"/>
      <c r="I21" s="468">
        <v>578.70000000000005</v>
      </c>
      <c r="J21" s="100"/>
    </row>
    <row r="22" spans="1:10" x14ac:dyDescent="0.3">
      <c r="A22" s="292">
        <v>14</v>
      </c>
      <c r="B22" s="282" t="s">
        <v>1620</v>
      </c>
      <c r="C22" s="293" t="s">
        <v>1621</v>
      </c>
      <c r="D22" s="293" t="s">
        <v>1622</v>
      </c>
      <c r="E22" s="294" t="s">
        <v>1619</v>
      </c>
      <c r="F22" s="294"/>
      <c r="G22" s="294"/>
      <c r="H22" s="294"/>
      <c r="I22" s="468">
        <v>517.5</v>
      </c>
      <c r="J22" s="100"/>
    </row>
    <row r="23" spans="1:10" ht="30" x14ac:dyDescent="0.3">
      <c r="A23" s="292">
        <v>15</v>
      </c>
      <c r="B23" s="282" t="s">
        <v>1623</v>
      </c>
      <c r="C23" s="293" t="s">
        <v>1624</v>
      </c>
      <c r="D23" s="293" t="s">
        <v>1625</v>
      </c>
      <c r="E23" s="294" t="s">
        <v>1626</v>
      </c>
      <c r="F23" s="294"/>
      <c r="G23" s="294"/>
      <c r="H23" s="294"/>
      <c r="I23" s="468">
        <v>325</v>
      </c>
      <c r="J23" s="100"/>
    </row>
    <row r="24" spans="1:10" x14ac:dyDescent="0.3">
      <c r="A24" s="292">
        <v>16</v>
      </c>
      <c r="B24" s="282" t="s">
        <v>1627</v>
      </c>
      <c r="C24" s="293" t="s">
        <v>1628</v>
      </c>
      <c r="D24" s="293" t="s">
        <v>1629</v>
      </c>
      <c r="E24" s="294" t="s">
        <v>1630</v>
      </c>
      <c r="F24" s="294"/>
      <c r="G24" s="294"/>
      <c r="H24" s="294"/>
      <c r="I24" s="468">
        <v>178</v>
      </c>
      <c r="J24" s="100"/>
    </row>
    <row r="25" spans="1:10" x14ac:dyDescent="0.3">
      <c r="A25" s="292">
        <v>17</v>
      </c>
      <c r="B25" s="282" t="s">
        <v>1631</v>
      </c>
      <c r="C25" s="293" t="s">
        <v>1247</v>
      </c>
      <c r="D25" s="293" t="s">
        <v>1248</v>
      </c>
      <c r="E25" s="294" t="s">
        <v>1632</v>
      </c>
      <c r="F25" s="294"/>
      <c r="G25" s="294"/>
      <c r="H25" s="294"/>
      <c r="I25" s="468">
        <v>4072.5</v>
      </c>
      <c r="J25" s="100"/>
    </row>
    <row r="26" spans="1:10" x14ac:dyDescent="0.3">
      <c r="A26" s="292">
        <v>18</v>
      </c>
      <c r="B26" s="282" t="s">
        <v>1633</v>
      </c>
      <c r="C26" s="293" t="s">
        <v>1634</v>
      </c>
      <c r="D26" s="293" t="s">
        <v>1635</v>
      </c>
      <c r="E26" s="294" t="s">
        <v>1575</v>
      </c>
      <c r="F26" s="294"/>
      <c r="G26" s="294"/>
      <c r="H26" s="294"/>
      <c r="I26" s="468">
        <v>3600</v>
      </c>
      <c r="J26" s="100"/>
    </row>
    <row r="27" spans="1:10" ht="30" x14ac:dyDescent="0.3">
      <c r="A27" s="292">
        <v>19</v>
      </c>
      <c r="B27" s="282" t="s">
        <v>1636</v>
      </c>
      <c r="C27" s="293" t="s">
        <v>1637</v>
      </c>
      <c r="D27" s="293" t="s">
        <v>1638</v>
      </c>
      <c r="E27" s="294" t="s">
        <v>1639</v>
      </c>
      <c r="F27" s="294"/>
      <c r="G27" s="294"/>
      <c r="H27" s="294"/>
      <c r="I27" s="468">
        <v>520</v>
      </c>
      <c r="J27" s="100"/>
    </row>
    <row r="28" spans="1:10" x14ac:dyDescent="0.3">
      <c r="A28" s="292">
        <v>20</v>
      </c>
      <c r="B28" s="282" t="s">
        <v>1640</v>
      </c>
      <c r="C28" s="293" t="s">
        <v>1641</v>
      </c>
      <c r="D28" s="293" t="s">
        <v>1642</v>
      </c>
      <c r="E28" s="294" t="s">
        <v>1630</v>
      </c>
      <c r="F28" s="294"/>
      <c r="G28" s="294"/>
      <c r="H28" s="294"/>
      <c r="I28" s="468">
        <v>479</v>
      </c>
      <c r="J28" s="100"/>
    </row>
    <row r="29" spans="1:10" x14ac:dyDescent="0.3">
      <c r="A29" s="292">
        <v>21</v>
      </c>
      <c r="B29" s="282" t="s">
        <v>1643</v>
      </c>
      <c r="C29" s="293" t="s">
        <v>1644</v>
      </c>
      <c r="D29" s="293">
        <v>404860673</v>
      </c>
      <c r="E29" s="294" t="s">
        <v>1645</v>
      </c>
      <c r="F29" s="294"/>
      <c r="G29" s="294"/>
      <c r="H29" s="294"/>
      <c r="I29" s="468">
        <v>25000</v>
      </c>
      <c r="J29" s="100"/>
    </row>
    <row r="30" spans="1:10" ht="30" x14ac:dyDescent="0.3">
      <c r="A30" s="292">
        <v>22</v>
      </c>
      <c r="B30" s="282" t="s">
        <v>1646</v>
      </c>
      <c r="C30" s="293" t="s">
        <v>1644</v>
      </c>
      <c r="D30" s="293">
        <v>404860673</v>
      </c>
      <c r="E30" s="294" t="s">
        <v>1647</v>
      </c>
      <c r="F30" s="294"/>
      <c r="G30" s="294"/>
      <c r="H30" s="294"/>
      <c r="I30" s="468">
        <v>2000</v>
      </c>
      <c r="J30" s="100"/>
    </row>
    <row r="31" spans="1:10" ht="30" x14ac:dyDescent="0.3">
      <c r="A31" s="292">
        <v>23</v>
      </c>
      <c r="B31" s="282" t="s">
        <v>1648</v>
      </c>
      <c r="C31" s="293" t="s">
        <v>1644</v>
      </c>
      <c r="D31" s="293">
        <v>404860673</v>
      </c>
      <c r="E31" s="294" t="s">
        <v>1649</v>
      </c>
      <c r="F31" s="294"/>
      <c r="G31" s="294"/>
      <c r="H31" s="294"/>
      <c r="I31" s="468">
        <v>20500</v>
      </c>
      <c r="J31" s="100"/>
    </row>
    <row r="32" spans="1:10" x14ac:dyDescent="0.3">
      <c r="A32" s="292">
        <v>24</v>
      </c>
      <c r="B32" s="282" t="s">
        <v>1650</v>
      </c>
      <c r="C32" s="293" t="s">
        <v>1651</v>
      </c>
      <c r="D32" s="293" t="s">
        <v>1652</v>
      </c>
      <c r="E32" s="294" t="s">
        <v>1653</v>
      </c>
      <c r="F32" s="294"/>
      <c r="G32" s="294"/>
      <c r="H32" s="294"/>
      <c r="I32" s="468">
        <v>5000</v>
      </c>
      <c r="J32" s="100"/>
    </row>
    <row r="33" spans="1:10" x14ac:dyDescent="0.3">
      <c r="A33" s="292">
        <v>25</v>
      </c>
      <c r="B33" s="282" t="s">
        <v>1654</v>
      </c>
      <c r="C33" s="293" t="s">
        <v>1655</v>
      </c>
      <c r="D33" s="293">
        <v>405076297</v>
      </c>
      <c r="E33" s="294" t="s">
        <v>1656</v>
      </c>
      <c r="F33" s="294"/>
      <c r="G33" s="294"/>
      <c r="H33" s="294"/>
      <c r="I33" s="468">
        <v>3000</v>
      </c>
      <c r="J33" s="100"/>
    </row>
    <row r="34" spans="1:10" x14ac:dyDescent="0.3">
      <c r="A34" s="292">
        <v>26</v>
      </c>
      <c r="B34" s="282" t="s">
        <v>1657</v>
      </c>
      <c r="C34" s="293" t="s">
        <v>1658</v>
      </c>
      <c r="D34" s="293" t="s">
        <v>1659</v>
      </c>
      <c r="E34" s="294" t="s">
        <v>1660</v>
      </c>
      <c r="F34" s="294"/>
      <c r="G34" s="294"/>
      <c r="H34" s="294"/>
      <c r="I34" s="468">
        <v>70</v>
      </c>
      <c r="J34" s="100"/>
    </row>
    <row r="35" spans="1:10" x14ac:dyDescent="0.3">
      <c r="A35" s="292">
        <v>27</v>
      </c>
      <c r="B35" s="282" t="s">
        <v>1661</v>
      </c>
      <c r="C35" s="293" t="s">
        <v>1662</v>
      </c>
      <c r="D35" s="293" t="s">
        <v>1663</v>
      </c>
      <c r="E35" s="294" t="s">
        <v>1664</v>
      </c>
      <c r="F35" s="294"/>
      <c r="G35" s="294"/>
      <c r="H35" s="294"/>
      <c r="I35" s="468">
        <v>12500</v>
      </c>
      <c r="J35" s="100"/>
    </row>
    <row r="36" spans="1:10" x14ac:dyDescent="0.3">
      <c r="A36" s="292">
        <v>28</v>
      </c>
      <c r="B36" s="282" t="s">
        <v>1661</v>
      </c>
      <c r="C36" s="293" t="s">
        <v>1665</v>
      </c>
      <c r="D36" s="293" t="s">
        <v>1666</v>
      </c>
      <c r="E36" s="294" t="s">
        <v>1664</v>
      </c>
      <c r="F36" s="294"/>
      <c r="G36" s="294"/>
      <c r="H36" s="294"/>
      <c r="I36" s="468">
        <v>29500</v>
      </c>
      <c r="J36" s="100"/>
    </row>
    <row r="37" spans="1:10" x14ac:dyDescent="0.3">
      <c r="A37" s="292">
        <v>29</v>
      </c>
      <c r="B37" s="282" t="s">
        <v>1667</v>
      </c>
      <c r="C37" s="293" t="s">
        <v>1665</v>
      </c>
      <c r="D37" s="293" t="s">
        <v>1666</v>
      </c>
      <c r="E37" s="294" t="s">
        <v>1664</v>
      </c>
      <c r="F37" s="294"/>
      <c r="G37" s="294"/>
      <c r="H37" s="294"/>
      <c r="I37" s="468">
        <v>15000</v>
      </c>
      <c r="J37" s="100"/>
    </row>
    <row r="38" spans="1:10" x14ac:dyDescent="0.3">
      <c r="A38" s="292">
        <v>30</v>
      </c>
      <c r="B38" s="282" t="s">
        <v>1668</v>
      </c>
      <c r="C38" s="293" t="s">
        <v>1669</v>
      </c>
      <c r="D38" s="293" t="s">
        <v>1670</v>
      </c>
      <c r="E38" s="294" t="s">
        <v>1664</v>
      </c>
      <c r="F38" s="294"/>
      <c r="G38" s="294"/>
      <c r="H38" s="294"/>
      <c r="I38" s="468">
        <v>32520.65</v>
      </c>
      <c r="J38" s="100"/>
    </row>
    <row r="39" spans="1:10" x14ac:dyDescent="0.3">
      <c r="A39" s="292">
        <v>31</v>
      </c>
      <c r="B39" s="282" t="s">
        <v>1671</v>
      </c>
      <c r="C39" s="293" t="s">
        <v>1672</v>
      </c>
      <c r="D39" s="293" t="s">
        <v>1673</v>
      </c>
      <c r="E39" s="294" t="s">
        <v>1674</v>
      </c>
      <c r="F39" s="294"/>
      <c r="G39" s="294"/>
      <c r="H39" s="294"/>
      <c r="I39" s="468">
        <v>1875</v>
      </c>
      <c r="J39" s="100"/>
    </row>
    <row r="40" spans="1:10" ht="45" x14ac:dyDescent="0.3">
      <c r="A40" s="292">
        <v>32</v>
      </c>
      <c r="B40" s="282" t="s">
        <v>1675</v>
      </c>
      <c r="C40" s="293" t="s">
        <v>1676</v>
      </c>
      <c r="D40" s="293" t="s">
        <v>1677</v>
      </c>
      <c r="E40" s="294" t="s">
        <v>1678</v>
      </c>
      <c r="F40" s="294"/>
      <c r="G40" s="294"/>
      <c r="H40" s="294"/>
      <c r="I40" s="468">
        <v>6557.5</v>
      </c>
      <c r="J40" s="100"/>
    </row>
    <row r="41" spans="1:10" x14ac:dyDescent="0.3">
      <c r="A41" s="292">
        <v>33</v>
      </c>
      <c r="B41" s="282" t="s">
        <v>1679</v>
      </c>
      <c r="C41" s="293" t="s">
        <v>1680</v>
      </c>
      <c r="D41" s="293" t="s">
        <v>1681</v>
      </c>
      <c r="E41" s="294" t="s">
        <v>419</v>
      </c>
      <c r="F41" s="294"/>
      <c r="G41" s="294"/>
      <c r="H41" s="294"/>
      <c r="I41" s="468">
        <v>93551.2</v>
      </c>
      <c r="J41" s="100"/>
    </row>
    <row r="42" spans="1:10" x14ac:dyDescent="0.3">
      <c r="A42" s="292">
        <v>34</v>
      </c>
      <c r="B42" s="282" t="s">
        <v>1682</v>
      </c>
      <c r="C42" s="293" t="s">
        <v>1683</v>
      </c>
      <c r="D42" s="293">
        <v>445383424</v>
      </c>
      <c r="E42" s="294" t="s">
        <v>1684</v>
      </c>
      <c r="F42" s="294"/>
      <c r="G42" s="294"/>
      <c r="H42" s="294"/>
      <c r="I42" s="468">
        <v>18646</v>
      </c>
      <c r="J42" s="100"/>
    </row>
    <row r="43" spans="1:10" x14ac:dyDescent="0.3">
      <c r="A43" s="292">
        <v>35</v>
      </c>
      <c r="B43" s="282" t="s">
        <v>1685</v>
      </c>
      <c r="C43" s="293" t="s">
        <v>1686</v>
      </c>
      <c r="D43" s="293">
        <v>405215093</v>
      </c>
      <c r="E43" s="294" t="s">
        <v>1684</v>
      </c>
      <c r="F43" s="294"/>
      <c r="G43" s="294"/>
      <c r="H43" s="294"/>
      <c r="I43" s="468">
        <v>1200</v>
      </c>
      <c r="J43" s="100"/>
    </row>
    <row r="44" spans="1:10" ht="45" x14ac:dyDescent="0.3">
      <c r="A44" s="292">
        <v>36</v>
      </c>
      <c r="B44" s="282" t="s">
        <v>1687</v>
      </c>
      <c r="C44" s="293" t="s">
        <v>1688</v>
      </c>
      <c r="D44" s="293">
        <v>445577983</v>
      </c>
      <c r="E44" s="294" t="s">
        <v>1689</v>
      </c>
      <c r="F44" s="294"/>
      <c r="G44" s="294"/>
      <c r="H44" s="294"/>
      <c r="I44" s="468">
        <v>6996</v>
      </c>
      <c r="J44" s="100"/>
    </row>
    <row r="45" spans="1:10" x14ac:dyDescent="0.3">
      <c r="A45" s="292">
        <v>37</v>
      </c>
      <c r="B45" s="282" t="s">
        <v>1690</v>
      </c>
      <c r="C45" s="293" t="s">
        <v>1691</v>
      </c>
      <c r="D45" s="293">
        <v>400288933</v>
      </c>
      <c r="E45" s="294" t="s">
        <v>1692</v>
      </c>
      <c r="F45" s="294"/>
      <c r="G45" s="294"/>
      <c r="H45" s="294"/>
      <c r="I45" s="468">
        <v>750</v>
      </c>
      <c r="J45" s="100"/>
    </row>
    <row r="46" spans="1:10" x14ac:dyDescent="0.3">
      <c r="A46" s="292">
        <v>38</v>
      </c>
      <c r="B46" s="282" t="s">
        <v>1693</v>
      </c>
      <c r="C46" s="293" t="s">
        <v>1694</v>
      </c>
      <c r="D46" s="293">
        <v>416348526</v>
      </c>
      <c r="E46" s="294" t="s">
        <v>1695</v>
      </c>
      <c r="F46" s="294"/>
      <c r="G46" s="294"/>
      <c r="H46" s="294"/>
      <c r="I46" s="468">
        <v>8000</v>
      </c>
      <c r="J46" s="100"/>
    </row>
    <row r="47" spans="1:10" x14ac:dyDescent="0.3">
      <c r="A47" s="292">
        <v>39</v>
      </c>
      <c r="B47" s="282" t="s">
        <v>1693</v>
      </c>
      <c r="C47" s="293" t="s">
        <v>1696</v>
      </c>
      <c r="D47" s="293">
        <v>1027016245</v>
      </c>
      <c r="E47" s="294" t="s">
        <v>1697</v>
      </c>
      <c r="F47" s="294"/>
      <c r="G47" s="294"/>
      <c r="H47" s="294"/>
      <c r="I47" s="468">
        <v>10000</v>
      </c>
      <c r="J47" s="100"/>
    </row>
    <row r="48" spans="1:10" x14ac:dyDescent="0.3">
      <c r="A48" s="292">
        <v>40</v>
      </c>
      <c r="B48" s="282" t="s">
        <v>1693</v>
      </c>
      <c r="C48" s="293" t="s">
        <v>1698</v>
      </c>
      <c r="D48" s="293">
        <v>1005005662</v>
      </c>
      <c r="E48" s="294" t="s">
        <v>1697</v>
      </c>
      <c r="F48" s="294"/>
      <c r="G48" s="294"/>
      <c r="H48" s="294"/>
      <c r="I48" s="468">
        <v>1000</v>
      </c>
      <c r="J48" s="100"/>
    </row>
    <row r="49" spans="1:10" x14ac:dyDescent="0.3">
      <c r="A49" s="292">
        <v>41</v>
      </c>
      <c r="B49" s="282" t="s">
        <v>1693</v>
      </c>
      <c r="C49" s="293" t="s">
        <v>1699</v>
      </c>
      <c r="D49" s="293">
        <v>1027071281</v>
      </c>
      <c r="E49" s="294" t="s">
        <v>1697</v>
      </c>
      <c r="F49" s="294"/>
      <c r="G49" s="294"/>
      <c r="H49" s="294"/>
      <c r="I49" s="468">
        <v>1000</v>
      </c>
      <c r="J49" s="100"/>
    </row>
    <row r="50" spans="1:10" x14ac:dyDescent="0.3">
      <c r="A50" s="292">
        <v>42</v>
      </c>
      <c r="B50" s="282" t="s">
        <v>1693</v>
      </c>
      <c r="C50" s="293" t="s">
        <v>1700</v>
      </c>
      <c r="D50" s="293">
        <v>2001004488</v>
      </c>
      <c r="E50" s="294" t="s">
        <v>1701</v>
      </c>
      <c r="F50" s="294"/>
      <c r="G50" s="294"/>
      <c r="H50" s="294"/>
      <c r="I50" s="468">
        <v>6000</v>
      </c>
      <c r="J50" s="100"/>
    </row>
    <row r="51" spans="1:10" x14ac:dyDescent="0.3">
      <c r="A51" s="292">
        <v>43</v>
      </c>
      <c r="B51" s="282" t="s">
        <v>1702</v>
      </c>
      <c r="C51" s="293" t="s">
        <v>1703</v>
      </c>
      <c r="D51" s="293"/>
      <c r="E51" s="294"/>
      <c r="F51" s="294"/>
      <c r="G51" s="294"/>
      <c r="H51" s="294"/>
      <c r="I51" s="468">
        <v>33775</v>
      </c>
      <c r="J51" s="100"/>
    </row>
    <row r="52" spans="1:10" x14ac:dyDescent="0.3">
      <c r="A52" s="292">
        <v>44</v>
      </c>
      <c r="B52" s="282"/>
      <c r="C52" s="293" t="s">
        <v>1704</v>
      </c>
      <c r="D52" s="293"/>
      <c r="E52" s="294"/>
      <c r="F52" s="294"/>
      <c r="G52" s="294"/>
      <c r="H52" s="294"/>
      <c r="I52" s="468">
        <v>95347.5</v>
      </c>
      <c r="J52" s="100"/>
    </row>
    <row r="53" spans="1:10" ht="30" x14ac:dyDescent="0.3">
      <c r="A53" s="292">
        <v>45</v>
      </c>
      <c r="B53" s="282" t="s">
        <v>1705</v>
      </c>
      <c r="C53" s="293" t="s">
        <v>1706</v>
      </c>
      <c r="D53" s="293" t="s">
        <v>1707</v>
      </c>
      <c r="E53" s="294" t="s">
        <v>1708</v>
      </c>
      <c r="F53" s="294"/>
      <c r="G53" s="294"/>
      <c r="H53" s="294"/>
      <c r="I53" s="468">
        <v>35909.019999999997</v>
      </c>
      <c r="J53" s="100"/>
    </row>
    <row r="54" spans="1:10" x14ac:dyDescent="0.3">
      <c r="A54" s="292">
        <v>46</v>
      </c>
      <c r="B54" s="282" t="s">
        <v>1709</v>
      </c>
      <c r="C54" s="293" t="s">
        <v>1710</v>
      </c>
      <c r="D54" s="293" t="s">
        <v>1711</v>
      </c>
      <c r="E54" s="294" t="s">
        <v>1712</v>
      </c>
      <c r="F54" s="294"/>
      <c r="G54" s="294"/>
      <c r="H54" s="294"/>
      <c r="I54" s="468">
        <v>6000</v>
      </c>
      <c r="J54" s="100"/>
    </row>
    <row r="55" spans="1:10" x14ac:dyDescent="0.3">
      <c r="A55" s="292">
        <v>47</v>
      </c>
      <c r="B55" s="282" t="s">
        <v>1713</v>
      </c>
      <c r="C55" s="293" t="s">
        <v>1714</v>
      </c>
      <c r="D55" s="293" t="s">
        <v>1715</v>
      </c>
      <c r="E55" s="294" t="s">
        <v>1712</v>
      </c>
      <c r="F55" s="294"/>
      <c r="G55" s="294"/>
      <c r="H55" s="294"/>
      <c r="I55" s="468">
        <v>7600</v>
      </c>
      <c r="J55" s="100"/>
    </row>
    <row r="56" spans="1:10" x14ac:dyDescent="0.3">
      <c r="A56" s="292">
        <v>48</v>
      </c>
      <c r="B56" s="282" t="s">
        <v>1716</v>
      </c>
      <c r="C56" s="293" t="s">
        <v>1717</v>
      </c>
      <c r="D56" s="293" t="s">
        <v>1718</v>
      </c>
      <c r="E56" s="294" t="s">
        <v>1719</v>
      </c>
      <c r="F56" s="294"/>
      <c r="G56" s="294"/>
      <c r="H56" s="294"/>
      <c r="I56" s="468">
        <v>7638.45</v>
      </c>
      <c r="J56" s="100"/>
    </row>
    <row r="57" spans="1:10" x14ac:dyDescent="0.3">
      <c r="A57" s="292">
        <v>49</v>
      </c>
      <c r="B57" s="282" t="s">
        <v>1720</v>
      </c>
      <c r="C57" s="293" t="s">
        <v>1721</v>
      </c>
      <c r="D57" s="293" t="s">
        <v>1722</v>
      </c>
      <c r="E57" s="294" t="s">
        <v>1719</v>
      </c>
      <c r="F57" s="294"/>
      <c r="G57" s="294"/>
      <c r="H57" s="294"/>
      <c r="I57" s="468">
        <v>1064.58</v>
      </c>
      <c r="J57" s="100"/>
    </row>
    <row r="58" spans="1:10" x14ac:dyDescent="0.3">
      <c r="A58" s="292">
        <v>50</v>
      </c>
      <c r="B58" s="282" t="s">
        <v>1723</v>
      </c>
      <c r="C58" s="293" t="s">
        <v>1724</v>
      </c>
      <c r="D58" s="293" t="s">
        <v>1725</v>
      </c>
      <c r="E58" s="294" t="s">
        <v>1719</v>
      </c>
      <c r="F58" s="294"/>
      <c r="G58" s="294"/>
      <c r="H58" s="294"/>
      <c r="I58" s="468">
        <v>8268.65</v>
      </c>
      <c r="J58" s="100"/>
    </row>
    <row r="59" spans="1:10" x14ac:dyDescent="0.3">
      <c r="A59" s="292">
        <v>51</v>
      </c>
      <c r="B59" s="282" t="s">
        <v>1726</v>
      </c>
      <c r="C59" s="293" t="s">
        <v>1727</v>
      </c>
      <c r="D59" s="293" t="s">
        <v>1728</v>
      </c>
      <c r="E59" s="294" t="s">
        <v>1719</v>
      </c>
      <c r="F59" s="294"/>
      <c r="G59" s="294"/>
      <c r="H59" s="294"/>
      <c r="I59" s="468">
        <v>3578.07</v>
      </c>
      <c r="J59" s="100"/>
    </row>
    <row r="60" spans="1:10" x14ac:dyDescent="0.3">
      <c r="A60" s="292">
        <v>52</v>
      </c>
      <c r="B60" s="282" t="s">
        <v>1729</v>
      </c>
      <c r="C60" s="293" t="s">
        <v>776</v>
      </c>
      <c r="D60" s="293" t="s">
        <v>1730</v>
      </c>
      <c r="E60" s="294" t="s">
        <v>1712</v>
      </c>
      <c r="F60" s="294"/>
      <c r="G60" s="294"/>
      <c r="H60" s="294"/>
      <c r="I60" s="468">
        <v>1166.69</v>
      </c>
      <c r="J60" s="100"/>
    </row>
    <row r="61" spans="1:10" x14ac:dyDescent="0.3">
      <c r="A61" s="292">
        <v>53</v>
      </c>
      <c r="B61" s="282" t="s">
        <v>1731</v>
      </c>
      <c r="C61" s="293" t="s">
        <v>1732</v>
      </c>
      <c r="D61" s="293" t="s">
        <v>1733</v>
      </c>
      <c r="E61" s="294" t="s">
        <v>1719</v>
      </c>
      <c r="F61" s="294"/>
      <c r="G61" s="294"/>
      <c r="H61" s="294"/>
      <c r="I61" s="468">
        <v>3862</v>
      </c>
      <c r="J61" s="100"/>
    </row>
    <row r="62" spans="1:10" x14ac:dyDescent="0.3">
      <c r="A62" s="292">
        <v>54</v>
      </c>
      <c r="B62" s="282" t="s">
        <v>1734</v>
      </c>
      <c r="C62" s="293" t="s">
        <v>1735</v>
      </c>
      <c r="D62" s="293" t="s">
        <v>1736</v>
      </c>
      <c r="E62" s="294" t="s">
        <v>1712</v>
      </c>
      <c r="F62" s="294"/>
      <c r="G62" s="294"/>
      <c r="H62" s="294"/>
      <c r="I62" s="468">
        <v>1000</v>
      </c>
      <c r="J62" s="100"/>
    </row>
    <row r="63" spans="1:10" x14ac:dyDescent="0.3">
      <c r="A63" s="292">
        <v>55</v>
      </c>
      <c r="B63" s="282" t="s">
        <v>1737</v>
      </c>
      <c r="C63" s="293" t="s">
        <v>1738</v>
      </c>
      <c r="D63" s="293" t="s">
        <v>1739</v>
      </c>
      <c r="E63" s="294" t="s">
        <v>1712</v>
      </c>
      <c r="F63" s="294"/>
      <c r="G63" s="294"/>
      <c r="H63" s="294"/>
      <c r="I63" s="468">
        <v>2400</v>
      </c>
      <c r="J63" s="100"/>
    </row>
    <row r="64" spans="1:10" x14ac:dyDescent="0.3">
      <c r="A64" s="292">
        <v>56</v>
      </c>
      <c r="B64" s="282" t="s">
        <v>1604</v>
      </c>
      <c r="C64" s="293" t="s">
        <v>1740</v>
      </c>
      <c r="D64" s="293" t="s">
        <v>1741</v>
      </c>
      <c r="E64" s="294" t="s">
        <v>1712</v>
      </c>
      <c r="F64" s="294"/>
      <c r="G64" s="294"/>
      <c r="H64" s="294"/>
      <c r="I64" s="468">
        <v>6000</v>
      </c>
      <c r="J64" s="100"/>
    </row>
    <row r="65" spans="1:10" x14ac:dyDescent="0.3">
      <c r="A65" s="292">
        <v>57</v>
      </c>
      <c r="B65" s="282" t="s">
        <v>1742</v>
      </c>
      <c r="C65" s="293" t="s">
        <v>1743</v>
      </c>
      <c r="D65" s="293" t="s">
        <v>1744</v>
      </c>
      <c r="E65" s="294" t="s">
        <v>1712</v>
      </c>
      <c r="F65" s="294"/>
      <c r="G65" s="294"/>
      <c r="H65" s="294"/>
      <c r="I65" s="468">
        <v>6895</v>
      </c>
      <c r="J65" s="100"/>
    </row>
    <row r="66" spans="1:10" x14ac:dyDescent="0.3">
      <c r="A66" s="292">
        <v>58</v>
      </c>
      <c r="B66" s="282" t="s">
        <v>1745</v>
      </c>
      <c r="C66" s="293" t="s">
        <v>711</v>
      </c>
      <c r="D66" s="293" t="s">
        <v>1746</v>
      </c>
      <c r="E66" s="294" t="s">
        <v>1712</v>
      </c>
      <c r="F66" s="294"/>
      <c r="G66" s="294"/>
      <c r="H66" s="294"/>
      <c r="I66" s="468">
        <v>5000</v>
      </c>
      <c r="J66" s="100"/>
    </row>
    <row r="67" spans="1:10" x14ac:dyDescent="0.3">
      <c r="A67" s="292">
        <v>59</v>
      </c>
      <c r="B67" s="282" t="s">
        <v>1747</v>
      </c>
      <c r="C67" s="293" t="s">
        <v>1748</v>
      </c>
      <c r="D67" s="293" t="s">
        <v>1749</v>
      </c>
      <c r="E67" s="294" t="s">
        <v>1712</v>
      </c>
      <c r="F67" s="294"/>
      <c r="G67" s="294"/>
      <c r="H67" s="294"/>
      <c r="I67" s="468">
        <v>2625</v>
      </c>
      <c r="J67" s="100"/>
    </row>
    <row r="68" spans="1:10" x14ac:dyDescent="0.3">
      <c r="A68" s="292">
        <v>60</v>
      </c>
      <c r="B68" s="282" t="s">
        <v>1742</v>
      </c>
      <c r="C68" s="293" t="s">
        <v>1750</v>
      </c>
      <c r="D68" s="293" t="s">
        <v>1751</v>
      </c>
      <c r="E68" s="294" t="s">
        <v>1712</v>
      </c>
      <c r="F68" s="294"/>
      <c r="G68" s="294"/>
      <c r="H68" s="294"/>
      <c r="I68" s="468">
        <v>66400</v>
      </c>
      <c r="J68" s="100"/>
    </row>
    <row r="69" spans="1:10" x14ac:dyDescent="0.3">
      <c r="A69" s="292">
        <v>61</v>
      </c>
      <c r="B69" s="282" t="s">
        <v>1752</v>
      </c>
      <c r="C69" s="293" t="s">
        <v>1753</v>
      </c>
      <c r="D69" s="293" t="s">
        <v>1754</v>
      </c>
      <c r="E69" s="294" t="s">
        <v>1712</v>
      </c>
      <c r="F69" s="294"/>
      <c r="G69" s="294"/>
      <c r="H69" s="294"/>
      <c r="I69" s="468">
        <v>1250</v>
      </c>
      <c r="J69" s="100"/>
    </row>
    <row r="70" spans="1:10" x14ac:dyDescent="0.3">
      <c r="A70" s="292">
        <v>62</v>
      </c>
      <c r="B70" s="282" t="s">
        <v>1755</v>
      </c>
      <c r="C70" s="293" t="s">
        <v>1756</v>
      </c>
      <c r="D70" s="293" t="s">
        <v>1757</v>
      </c>
      <c r="E70" s="294" t="s">
        <v>1712</v>
      </c>
      <c r="F70" s="294"/>
      <c r="G70" s="294"/>
      <c r="H70" s="294"/>
      <c r="I70" s="468">
        <v>805.12</v>
      </c>
      <c r="J70" s="100"/>
    </row>
    <row r="71" spans="1:10" x14ac:dyDescent="0.3">
      <c r="A71" s="292">
        <v>63</v>
      </c>
      <c r="B71" s="282" t="s">
        <v>1758</v>
      </c>
      <c r="C71" s="293" t="s">
        <v>1759</v>
      </c>
      <c r="D71" s="293" t="s">
        <v>1760</v>
      </c>
      <c r="E71" s="294" t="s">
        <v>1712</v>
      </c>
      <c r="F71" s="294"/>
      <c r="G71" s="294"/>
      <c r="H71" s="294"/>
      <c r="I71" s="468">
        <v>1000</v>
      </c>
      <c r="J71" s="100"/>
    </row>
    <row r="72" spans="1:10" x14ac:dyDescent="0.3">
      <c r="A72" s="292">
        <v>64</v>
      </c>
      <c r="B72" s="282" t="s">
        <v>1761</v>
      </c>
      <c r="C72" s="293" t="s">
        <v>1762</v>
      </c>
      <c r="D72" s="293" t="s">
        <v>1763</v>
      </c>
      <c r="E72" s="294" t="s">
        <v>1712</v>
      </c>
      <c r="F72" s="294"/>
      <c r="G72" s="294"/>
      <c r="H72" s="294"/>
      <c r="I72" s="468">
        <v>1766.59</v>
      </c>
      <c r="J72" s="100"/>
    </row>
    <row r="73" spans="1:10" x14ac:dyDescent="0.3">
      <c r="A73" s="292">
        <v>65</v>
      </c>
      <c r="B73" s="282" t="s">
        <v>1758</v>
      </c>
      <c r="C73" s="293" t="s">
        <v>1764</v>
      </c>
      <c r="D73" s="293" t="s">
        <v>1765</v>
      </c>
      <c r="E73" s="294" t="s">
        <v>1712</v>
      </c>
      <c r="F73" s="294"/>
      <c r="G73" s="294"/>
      <c r="H73" s="294"/>
      <c r="I73" s="468">
        <v>500</v>
      </c>
      <c r="J73" s="100"/>
    </row>
    <row r="74" spans="1:10" x14ac:dyDescent="0.3">
      <c r="A74" s="292">
        <v>66</v>
      </c>
      <c r="B74" s="282" t="s">
        <v>1758</v>
      </c>
      <c r="C74" s="293" t="s">
        <v>1766</v>
      </c>
      <c r="D74" s="293" t="s">
        <v>1767</v>
      </c>
      <c r="E74" s="294" t="s">
        <v>1712</v>
      </c>
      <c r="F74" s="294"/>
      <c r="G74" s="294"/>
      <c r="H74" s="294"/>
      <c r="I74" s="468">
        <v>600</v>
      </c>
      <c r="J74" s="100"/>
    </row>
    <row r="75" spans="1:10" x14ac:dyDescent="0.3">
      <c r="A75" s="292">
        <v>67</v>
      </c>
      <c r="B75" s="282" t="s">
        <v>1768</v>
      </c>
      <c r="C75" s="293" t="s">
        <v>1769</v>
      </c>
      <c r="D75" s="293" t="s">
        <v>1770</v>
      </c>
      <c r="E75" s="294" t="s">
        <v>1712</v>
      </c>
      <c r="F75" s="294"/>
      <c r="G75" s="294"/>
      <c r="H75" s="294"/>
      <c r="I75" s="468">
        <v>7500</v>
      </c>
      <c r="J75" s="100"/>
    </row>
    <row r="76" spans="1:10" x14ac:dyDescent="0.3">
      <c r="A76" s="292">
        <v>68</v>
      </c>
      <c r="B76" s="282" t="s">
        <v>1771</v>
      </c>
      <c r="C76" s="293" t="s">
        <v>722</v>
      </c>
      <c r="D76" s="293" t="s">
        <v>1772</v>
      </c>
      <c r="E76" s="294" t="s">
        <v>1712</v>
      </c>
      <c r="F76" s="294"/>
      <c r="G76" s="294"/>
      <c r="H76" s="294"/>
      <c r="I76" s="468">
        <v>375</v>
      </c>
      <c r="J76" s="100"/>
    </row>
    <row r="77" spans="1:10" x14ac:dyDescent="0.3">
      <c r="A77" s="292">
        <v>69</v>
      </c>
      <c r="B77" s="282" t="s">
        <v>1752</v>
      </c>
      <c r="C77" s="293" t="s">
        <v>1773</v>
      </c>
      <c r="D77" s="293" t="s">
        <v>1774</v>
      </c>
      <c r="E77" s="294" t="s">
        <v>1712</v>
      </c>
      <c r="F77" s="294"/>
      <c r="G77" s="294"/>
      <c r="H77" s="294"/>
      <c r="I77" s="468">
        <v>1875</v>
      </c>
      <c r="J77" s="100"/>
    </row>
    <row r="78" spans="1:10" x14ac:dyDescent="0.3">
      <c r="A78" s="292">
        <v>70</v>
      </c>
      <c r="B78" s="282" t="s">
        <v>1775</v>
      </c>
      <c r="C78" s="293" t="s">
        <v>1776</v>
      </c>
      <c r="D78" s="293" t="s">
        <v>1777</v>
      </c>
      <c r="E78" s="294" t="s">
        <v>1712</v>
      </c>
      <c r="F78" s="294"/>
      <c r="G78" s="294"/>
      <c r="H78" s="294"/>
      <c r="I78" s="468">
        <v>1600</v>
      </c>
      <c r="J78" s="100"/>
    </row>
    <row r="79" spans="1:10" x14ac:dyDescent="0.3">
      <c r="A79" s="292">
        <v>71</v>
      </c>
      <c r="B79" s="282" t="s">
        <v>1778</v>
      </c>
      <c r="C79" s="293" t="s">
        <v>1779</v>
      </c>
      <c r="D79" s="293" t="s">
        <v>1780</v>
      </c>
      <c r="E79" s="294" t="s">
        <v>1712</v>
      </c>
      <c r="F79" s="294"/>
      <c r="G79" s="294"/>
      <c r="H79" s="294"/>
      <c r="I79" s="468">
        <v>4437.5</v>
      </c>
      <c r="J79" s="100"/>
    </row>
    <row r="80" spans="1:10" x14ac:dyDescent="0.3">
      <c r="A80" s="292">
        <v>72</v>
      </c>
      <c r="B80" s="282" t="s">
        <v>1781</v>
      </c>
      <c r="C80" s="293" t="s">
        <v>1782</v>
      </c>
      <c r="D80" s="293" t="s">
        <v>1783</v>
      </c>
      <c r="E80" s="294" t="s">
        <v>1712</v>
      </c>
      <c r="F80" s="294"/>
      <c r="G80" s="294"/>
      <c r="H80" s="294"/>
      <c r="I80" s="468">
        <v>568.52</v>
      </c>
      <c r="J80" s="100"/>
    </row>
    <row r="81" spans="1:10" x14ac:dyDescent="0.3">
      <c r="A81" s="292">
        <v>73</v>
      </c>
      <c r="B81" s="282" t="s">
        <v>1784</v>
      </c>
      <c r="C81" s="293" t="s">
        <v>1785</v>
      </c>
      <c r="D81" s="293" t="s">
        <v>1786</v>
      </c>
      <c r="E81" s="294" t="s">
        <v>1712</v>
      </c>
      <c r="F81" s="294"/>
      <c r="G81" s="294"/>
      <c r="H81" s="294"/>
      <c r="I81" s="468">
        <v>400</v>
      </c>
      <c r="J81" s="100"/>
    </row>
    <row r="82" spans="1:10" x14ac:dyDescent="0.3">
      <c r="A82" s="292">
        <v>74</v>
      </c>
      <c r="B82" s="282" t="s">
        <v>1787</v>
      </c>
      <c r="C82" s="293" t="s">
        <v>1788</v>
      </c>
      <c r="D82" s="293" t="s">
        <v>1789</v>
      </c>
      <c r="E82" s="294" t="s">
        <v>1712</v>
      </c>
      <c r="F82" s="294"/>
      <c r="G82" s="294"/>
      <c r="H82" s="294"/>
      <c r="I82" s="468">
        <v>2500</v>
      </c>
      <c r="J82" s="100"/>
    </row>
    <row r="83" spans="1:10" x14ac:dyDescent="0.3">
      <c r="A83" s="292">
        <v>75</v>
      </c>
      <c r="B83" s="282" t="s">
        <v>1752</v>
      </c>
      <c r="C83" s="293" t="s">
        <v>1790</v>
      </c>
      <c r="D83" s="293">
        <v>1024061747</v>
      </c>
      <c r="E83" s="294" t="s">
        <v>1712</v>
      </c>
      <c r="F83" s="294"/>
      <c r="G83" s="294"/>
      <c r="H83" s="294"/>
      <c r="I83" s="468">
        <v>774.21</v>
      </c>
      <c r="J83" s="100"/>
    </row>
    <row r="84" spans="1:10" x14ac:dyDescent="0.3">
      <c r="A84" s="292">
        <v>76</v>
      </c>
      <c r="B84" s="282" t="s">
        <v>1791</v>
      </c>
      <c r="C84" s="293" t="s">
        <v>1792</v>
      </c>
      <c r="D84" s="293">
        <v>60001017587</v>
      </c>
      <c r="E84" s="294" t="s">
        <v>1712</v>
      </c>
      <c r="F84" s="294"/>
      <c r="G84" s="294"/>
      <c r="H84" s="294"/>
      <c r="I84" s="468">
        <v>3307.3</v>
      </c>
      <c r="J84" s="100"/>
    </row>
    <row r="85" spans="1:10" x14ac:dyDescent="0.3">
      <c r="A85" s="292">
        <v>77</v>
      </c>
      <c r="B85" s="282" t="s">
        <v>1793</v>
      </c>
      <c r="C85" s="293" t="s">
        <v>1794</v>
      </c>
      <c r="D85" s="293">
        <v>60001017587</v>
      </c>
      <c r="E85" s="294" t="s">
        <v>1712</v>
      </c>
      <c r="F85" s="294"/>
      <c r="G85" s="294"/>
      <c r="H85" s="294"/>
      <c r="I85" s="468">
        <v>3750</v>
      </c>
      <c r="J85" s="100"/>
    </row>
    <row r="86" spans="1:10" x14ac:dyDescent="0.3">
      <c r="A86" s="292">
        <v>78</v>
      </c>
      <c r="B86" s="282" t="s">
        <v>1729</v>
      </c>
      <c r="C86" s="293" t="s">
        <v>1795</v>
      </c>
      <c r="D86" s="293" t="s">
        <v>1796</v>
      </c>
      <c r="E86" s="294" t="s">
        <v>1712</v>
      </c>
      <c r="F86" s="294"/>
      <c r="G86" s="294"/>
      <c r="H86" s="294"/>
      <c r="I86" s="468">
        <v>750</v>
      </c>
      <c r="J86" s="100"/>
    </row>
    <row r="87" spans="1:10" x14ac:dyDescent="0.3">
      <c r="A87" s="292">
        <v>79</v>
      </c>
      <c r="B87" s="282" t="s">
        <v>1752</v>
      </c>
      <c r="C87" s="293" t="s">
        <v>1797</v>
      </c>
      <c r="D87" s="293" t="s">
        <v>1798</v>
      </c>
      <c r="E87" s="294" t="s">
        <v>1712</v>
      </c>
      <c r="F87" s="294"/>
      <c r="G87" s="294"/>
      <c r="H87" s="294"/>
      <c r="I87" s="468">
        <v>2340</v>
      </c>
      <c r="J87" s="100"/>
    </row>
    <row r="88" spans="1:10" x14ac:dyDescent="0.3">
      <c r="A88" s="292">
        <v>80</v>
      </c>
      <c r="B88" s="282" t="s">
        <v>1752</v>
      </c>
      <c r="C88" s="293" t="s">
        <v>1799</v>
      </c>
      <c r="D88" s="293" t="s">
        <v>1800</v>
      </c>
      <c r="E88" s="294" t="s">
        <v>1712</v>
      </c>
      <c r="F88" s="294"/>
      <c r="G88" s="294"/>
      <c r="H88" s="294"/>
      <c r="I88" s="468">
        <v>967.72</v>
      </c>
      <c r="J88" s="100"/>
    </row>
    <row r="89" spans="1:10" x14ac:dyDescent="0.3">
      <c r="A89" s="292">
        <v>81</v>
      </c>
      <c r="B89" s="282" t="s">
        <v>1752</v>
      </c>
      <c r="C89" s="293" t="s">
        <v>1801</v>
      </c>
      <c r="D89" s="293" t="s">
        <v>1802</v>
      </c>
      <c r="E89" s="294" t="s">
        <v>1712</v>
      </c>
      <c r="F89" s="294"/>
      <c r="G89" s="294"/>
      <c r="H89" s="294"/>
      <c r="I89" s="468">
        <v>1250</v>
      </c>
      <c r="J89" s="100"/>
    </row>
    <row r="90" spans="1:10" x14ac:dyDescent="0.3">
      <c r="A90" s="292">
        <v>82</v>
      </c>
      <c r="B90" s="282" t="s">
        <v>1752</v>
      </c>
      <c r="C90" s="293" t="s">
        <v>1803</v>
      </c>
      <c r="D90" s="293" t="s">
        <v>1804</v>
      </c>
      <c r="E90" s="294" t="s">
        <v>1712</v>
      </c>
      <c r="F90" s="294"/>
      <c r="G90" s="294"/>
      <c r="H90" s="294"/>
      <c r="I90" s="468">
        <v>815</v>
      </c>
      <c r="J90" s="100"/>
    </row>
    <row r="91" spans="1:10" x14ac:dyDescent="0.3">
      <c r="A91" s="292">
        <v>83</v>
      </c>
      <c r="B91" s="282" t="s">
        <v>1805</v>
      </c>
      <c r="C91" s="293" t="s">
        <v>1806</v>
      </c>
      <c r="D91" s="293" t="s">
        <v>1807</v>
      </c>
      <c r="E91" s="294" t="s">
        <v>1712</v>
      </c>
      <c r="F91" s="294"/>
      <c r="G91" s="294"/>
      <c r="H91" s="294"/>
      <c r="I91" s="468">
        <v>2000</v>
      </c>
      <c r="J91" s="100"/>
    </row>
    <row r="92" spans="1:10" x14ac:dyDescent="0.3">
      <c r="A92" s="292">
        <v>84</v>
      </c>
      <c r="B92" s="282" t="s">
        <v>1805</v>
      </c>
      <c r="C92" s="293" t="s">
        <v>1808</v>
      </c>
      <c r="D92" s="293" t="s">
        <v>1809</v>
      </c>
      <c r="E92" s="294" t="s">
        <v>1712</v>
      </c>
      <c r="F92" s="294"/>
      <c r="G92" s="294"/>
      <c r="H92" s="294"/>
      <c r="I92" s="468">
        <v>1000</v>
      </c>
      <c r="J92" s="100"/>
    </row>
    <row r="93" spans="1:10" x14ac:dyDescent="0.3">
      <c r="A93" s="292">
        <v>85</v>
      </c>
      <c r="B93" s="282" t="s">
        <v>1729</v>
      </c>
      <c r="C93" s="293" t="s">
        <v>1810</v>
      </c>
      <c r="D93" s="293" t="s">
        <v>1811</v>
      </c>
      <c r="E93" s="294" t="s">
        <v>1712</v>
      </c>
      <c r="F93" s="294"/>
      <c r="G93" s="294"/>
      <c r="H93" s="294"/>
      <c r="I93" s="468">
        <v>1000</v>
      </c>
      <c r="J93" s="100"/>
    </row>
    <row r="94" spans="1:10" x14ac:dyDescent="0.3">
      <c r="A94" s="292">
        <v>86</v>
      </c>
      <c r="B94" s="282" t="s">
        <v>1752</v>
      </c>
      <c r="C94" s="293" t="s">
        <v>1812</v>
      </c>
      <c r="D94" s="293" t="s">
        <v>1813</v>
      </c>
      <c r="E94" s="294" t="s">
        <v>1712</v>
      </c>
      <c r="F94" s="294"/>
      <c r="G94" s="294"/>
      <c r="H94" s="294"/>
      <c r="I94" s="468">
        <v>800</v>
      </c>
      <c r="J94" s="100"/>
    </row>
    <row r="95" spans="1:10" x14ac:dyDescent="0.3">
      <c r="A95" s="292">
        <v>87</v>
      </c>
      <c r="B95" s="282" t="s">
        <v>1752</v>
      </c>
      <c r="C95" s="293" t="s">
        <v>1814</v>
      </c>
      <c r="D95" s="293" t="s">
        <v>1815</v>
      </c>
      <c r="E95" s="294" t="s">
        <v>1712</v>
      </c>
      <c r="F95" s="294"/>
      <c r="G95" s="294"/>
      <c r="H95" s="294"/>
      <c r="I95" s="468">
        <v>900</v>
      </c>
      <c r="J95" s="100"/>
    </row>
    <row r="96" spans="1:10" x14ac:dyDescent="0.3">
      <c r="A96" s="292">
        <v>88</v>
      </c>
      <c r="B96" s="282" t="s">
        <v>1816</v>
      </c>
      <c r="C96" s="293" t="s">
        <v>1817</v>
      </c>
      <c r="D96" s="293" t="s">
        <v>1818</v>
      </c>
      <c r="E96" s="294" t="s">
        <v>1712</v>
      </c>
      <c r="F96" s="294"/>
      <c r="G96" s="294"/>
      <c r="H96" s="294"/>
      <c r="I96" s="468">
        <v>580.70000000000005</v>
      </c>
      <c r="J96" s="100"/>
    </row>
    <row r="97" spans="1:10" x14ac:dyDescent="0.3">
      <c r="A97" s="292">
        <v>89</v>
      </c>
      <c r="B97" s="282" t="s">
        <v>1819</v>
      </c>
      <c r="C97" s="293" t="s">
        <v>1820</v>
      </c>
      <c r="D97" s="293" t="s">
        <v>1821</v>
      </c>
      <c r="E97" s="294" t="s">
        <v>1712</v>
      </c>
      <c r="F97" s="294"/>
      <c r="G97" s="294"/>
      <c r="H97" s="294"/>
      <c r="I97" s="468">
        <v>920</v>
      </c>
      <c r="J97" s="100"/>
    </row>
    <row r="98" spans="1:10" x14ac:dyDescent="0.3">
      <c r="A98" s="292">
        <v>90</v>
      </c>
      <c r="B98" s="282" t="s">
        <v>1822</v>
      </c>
      <c r="C98" s="293" t="s">
        <v>745</v>
      </c>
      <c r="D98" s="293" t="s">
        <v>1823</v>
      </c>
      <c r="E98" s="294" t="s">
        <v>1712</v>
      </c>
      <c r="F98" s="294"/>
      <c r="G98" s="294"/>
      <c r="H98" s="294"/>
      <c r="I98" s="468">
        <v>1500</v>
      </c>
      <c r="J98" s="100"/>
    </row>
    <row r="99" spans="1:10" x14ac:dyDescent="0.3">
      <c r="A99" s="292">
        <v>91</v>
      </c>
      <c r="B99" s="282" t="s">
        <v>1752</v>
      </c>
      <c r="C99" s="293" t="s">
        <v>1824</v>
      </c>
      <c r="D99" s="293" t="s">
        <v>1825</v>
      </c>
      <c r="E99" s="294" t="s">
        <v>1712</v>
      </c>
      <c r="F99" s="294"/>
      <c r="G99" s="294"/>
      <c r="H99" s="294"/>
      <c r="I99" s="468">
        <v>1225</v>
      </c>
      <c r="J99" s="100"/>
    </row>
    <row r="100" spans="1:10" x14ac:dyDescent="0.3">
      <c r="A100" s="292">
        <v>92</v>
      </c>
      <c r="B100" s="282" t="s">
        <v>1826</v>
      </c>
      <c r="C100" s="293" t="s">
        <v>1827</v>
      </c>
      <c r="D100" s="293">
        <v>59001049345</v>
      </c>
      <c r="E100" s="294" t="s">
        <v>1712</v>
      </c>
      <c r="F100" s="294"/>
      <c r="G100" s="294"/>
      <c r="H100" s="294"/>
      <c r="I100" s="468">
        <v>6000</v>
      </c>
      <c r="J100" s="100"/>
    </row>
    <row r="101" spans="1:10" x14ac:dyDescent="0.3">
      <c r="A101" s="292">
        <v>93</v>
      </c>
      <c r="B101" s="282" t="s">
        <v>1828</v>
      </c>
      <c r="C101" s="293" t="s">
        <v>1829</v>
      </c>
      <c r="D101" s="293" t="s">
        <v>1830</v>
      </c>
      <c r="E101" s="294" t="s">
        <v>1712</v>
      </c>
      <c r="F101" s="294"/>
      <c r="G101" s="294"/>
      <c r="H101" s="294"/>
      <c r="I101" s="468">
        <v>6355.75</v>
      </c>
      <c r="J101" s="100"/>
    </row>
    <row r="102" spans="1:10" x14ac:dyDescent="0.3">
      <c r="A102" s="292">
        <v>94</v>
      </c>
      <c r="B102" s="282" t="s">
        <v>1752</v>
      </c>
      <c r="C102" s="293" t="s">
        <v>1831</v>
      </c>
      <c r="D102" s="293" t="s">
        <v>1832</v>
      </c>
      <c r="E102" s="294" t="s">
        <v>1712</v>
      </c>
      <c r="F102" s="294"/>
      <c r="G102" s="294"/>
      <c r="H102" s="294"/>
      <c r="I102" s="468">
        <v>1000</v>
      </c>
      <c r="J102" s="100"/>
    </row>
    <row r="103" spans="1:10" x14ac:dyDescent="0.3">
      <c r="A103" s="292">
        <v>95</v>
      </c>
      <c r="B103" s="282" t="s">
        <v>1752</v>
      </c>
      <c r="C103" s="293" t="s">
        <v>1833</v>
      </c>
      <c r="D103" s="293" t="s">
        <v>1834</v>
      </c>
      <c r="E103" s="294" t="s">
        <v>1712</v>
      </c>
      <c r="F103" s="294"/>
      <c r="G103" s="294"/>
      <c r="H103" s="294"/>
      <c r="I103" s="468">
        <v>1250</v>
      </c>
      <c r="J103" s="100"/>
    </row>
    <row r="104" spans="1:10" x14ac:dyDescent="0.3">
      <c r="A104" s="292">
        <v>96</v>
      </c>
      <c r="B104" s="282" t="s">
        <v>1752</v>
      </c>
      <c r="C104" s="293" t="s">
        <v>1835</v>
      </c>
      <c r="D104" s="293" t="s">
        <v>1836</v>
      </c>
      <c r="E104" s="294" t="s">
        <v>1712</v>
      </c>
      <c r="F104" s="294"/>
      <c r="G104" s="294"/>
      <c r="H104" s="294"/>
      <c r="I104" s="468">
        <v>1000</v>
      </c>
      <c r="J104" s="100"/>
    </row>
    <row r="105" spans="1:10" x14ac:dyDescent="0.3">
      <c r="A105" s="292">
        <v>97</v>
      </c>
      <c r="B105" s="282" t="s">
        <v>1837</v>
      </c>
      <c r="C105" s="293" t="s">
        <v>755</v>
      </c>
      <c r="D105" s="293" t="s">
        <v>1838</v>
      </c>
      <c r="E105" s="294" t="s">
        <v>1712</v>
      </c>
      <c r="F105" s="294"/>
      <c r="G105" s="294"/>
      <c r="H105" s="294"/>
      <c r="I105" s="468">
        <v>4125</v>
      </c>
      <c r="J105" s="100"/>
    </row>
    <row r="106" spans="1:10" x14ac:dyDescent="0.3">
      <c r="A106" s="292">
        <v>98</v>
      </c>
      <c r="B106" s="282" t="s">
        <v>1839</v>
      </c>
      <c r="C106" s="293" t="s">
        <v>1840</v>
      </c>
      <c r="D106" s="293" t="s">
        <v>1841</v>
      </c>
      <c r="E106" s="294" t="s">
        <v>1712</v>
      </c>
      <c r="F106" s="294"/>
      <c r="G106" s="294"/>
      <c r="H106" s="294"/>
      <c r="I106" s="468">
        <v>2750</v>
      </c>
      <c r="J106" s="100"/>
    </row>
    <row r="107" spans="1:10" x14ac:dyDescent="0.3">
      <c r="A107" s="292">
        <v>99</v>
      </c>
      <c r="B107" s="282" t="s">
        <v>1842</v>
      </c>
      <c r="C107" s="293" t="s">
        <v>1843</v>
      </c>
      <c r="D107" s="293" t="s">
        <v>1844</v>
      </c>
      <c r="E107" s="294" t="s">
        <v>1712</v>
      </c>
      <c r="F107" s="294"/>
      <c r="G107" s="294"/>
      <c r="H107" s="294"/>
      <c r="I107" s="468">
        <v>750</v>
      </c>
      <c r="J107" s="100"/>
    </row>
    <row r="108" spans="1:10" x14ac:dyDescent="0.3">
      <c r="A108" s="292">
        <v>100</v>
      </c>
      <c r="B108" s="282" t="s">
        <v>1729</v>
      </c>
      <c r="C108" s="293" t="s">
        <v>1845</v>
      </c>
      <c r="D108" s="293" t="s">
        <v>1846</v>
      </c>
      <c r="E108" s="294" t="s">
        <v>1712</v>
      </c>
      <c r="F108" s="294"/>
      <c r="G108" s="294"/>
      <c r="H108" s="294"/>
      <c r="I108" s="468">
        <v>4500</v>
      </c>
      <c r="J108" s="100"/>
    </row>
    <row r="109" spans="1:10" x14ac:dyDescent="0.3">
      <c r="A109" s="292">
        <v>101</v>
      </c>
      <c r="B109" s="282" t="s">
        <v>1847</v>
      </c>
      <c r="C109" s="293" t="s">
        <v>1848</v>
      </c>
      <c r="D109" s="293">
        <v>5001001777</v>
      </c>
      <c r="E109" s="294" t="s">
        <v>1712</v>
      </c>
      <c r="F109" s="294"/>
      <c r="G109" s="294"/>
      <c r="H109" s="294"/>
      <c r="I109" s="468">
        <v>1354.91</v>
      </c>
      <c r="J109" s="100"/>
    </row>
    <row r="110" spans="1:10" x14ac:dyDescent="0.3">
      <c r="A110" s="292">
        <v>102</v>
      </c>
      <c r="B110" s="282" t="s">
        <v>1729</v>
      </c>
      <c r="C110" s="293" t="s">
        <v>1849</v>
      </c>
      <c r="D110" s="293" t="s">
        <v>1850</v>
      </c>
      <c r="E110" s="294" t="s">
        <v>1712</v>
      </c>
      <c r="F110" s="294"/>
      <c r="G110" s="294"/>
      <c r="H110" s="294"/>
      <c r="I110" s="468">
        <v>1000</v>
      </c>
      <c r="J110" s="100"/>
    </row>
    <row r="111" spans="1:10" x14ac:dyDescent="0.3">
      <c r="A111" s="292">
        <v>103</v>
      </c>
      <c r="B111" s="282" t="s">
        <v>1851</v>
      </c>
      <c r="C111" s="293" t="s">
        <v>791</v>
      </c>
      <c r="D111" s="293" t="s">
        <v>1852</v>
      </c>
      <c r="E111" s="294" t="s">
        <v>1712</v>
      </c>
      <c r="F111" s="294"/>
      <c r="G111" s="294"/>
      <c r="H111" s="294"/>
      <c r="I111" s="468">
        <v>4375</v>
      </c>
      <c r="J111" s="100"/>
    </row>
    <row r="112" spans="1:10" x14ac:dyDescent="0.3">
      <c r="A112" s="292">
        <v>104</v>
      </c>
      <c r="B112" s="282" t="s">
        <v>1752</v>
      </c>
      <c r="C112" s="293" t="s">
        <v>1853</v>
      </c>
      <c r="D112" s="293" t="s">
        <v>1854</v>
      </c>
      <c r="E112" s="294" t="s">
        <v>1712</v>
      </c>
      <c r="F112" s="294"/>
      <c r="G112" s="294"/>
      <c r="H112" s="294"/>
      <c r="I112" s="468">
        <v>625</v>
      </c>
      <c r="J112" s="100"/>
    </row>
    <row r="113" spans="1:10" x14ac:dyDescent="0.3">
      <c r="A113" s="292">
        <v>105</v>
      </c>
      <c r="B113" s="282" t="s">
        <v>1816</v>
      </c>
      <c r="C113" s="293" t="s">
        <v>1855</v>
      </c>
      <c r="D113" s="293" t="s">
        <v>1856</v>
      </c>
      <c r="E113" s="294" t="s">
        <v>1712</v>
      </c>
      <c r="F113" s="294"/>
      <c r="G113" s="294"/>
      <c r="H113" s="294"/>
      <c r="I113" s="468">
        <v>1000</v>
      </c>
      <c r="J113" s="100"/>
    </row>
    <row r="114" spans="1:10" x14ac:dyDescent="0.3">
      <c r="A114" s="292">
        <v>106</v>
      </c>
      <c r="B114" s="282" t="s">
        <v>1857</v>
      </c>
      <c r="C114" s="293" t="s">
        <v>1858</v>
      </c>
      <c r="D114" s="293" t="s">
        <v>1859</v>
      </c>
      <c r="E114" s="294" t="s">
        <v>1712</v>
      </c>
      <c r="F114" s="294"/>
      <c r="G114" s="294"/>
      <c r="H114" s="294"/>
      <c r="I114" s="468">
        <v>625</v>
      </c>
      <c r="J114" s="100"/>
    </row>
    <row r="115" spans="1:10" x14ac:dyDescent="0.3">
      <c r="A115" s="292">
        <v>107</v>
      </c>
      <c r="B115" s="282" t="s">
        <v>1826</v>
      </c>
      <c r="C115" s="293" t="s">
        <v>1860</v>
      </c>
      <c r="D115" s="293" t="s">
        <v>1861</v>
      </c>
      <c r="E115" s="294" t="s">
        <v>1712</v>
      </c>
      <c r="F115" s="294"/>
      <c r="G115" s="294"/>
      <c r="H115" s="294"/>
      <c r="I115" s="468">
        <v>500</v>
      </c>
      <c r="J115" s="100"/>
    </row>
    <row r="116" spans="1:10" x14ac:dyDescent="0.3">
      <c r="A116" s="292">
        <v>108</v>
      </c>
      <c r="B116" s="282" t="s">
        <v>1862</v>
      </c>
      <c r="C116" s="293" t="s">
        <v>767</v>
      </c>
      <c r="D116" s="293" t="s">
        <v>1863</v>
      </c>
      <c r="E116" s="294" t="s">
        <v>1712</v>
      </c>
      <c r="F116" s="294"/>
      <c r="G116" s="294"/>
      <c r="H116" s="294"/>
      <c r="I116" s="468">
        <v>4000</v>
      </c>
      <c r="J116" s="100"/>
    </row>
    <row r="117" spans="1:10" ht="30" x14ac:dyDescent="0.3">
      <c r="A117" s="292">
        <v>109</v>
      </c>
      <c r="B117" s="282" t="s">
        <v>1752</v>
      </c>
      <c r="C117" s="293" t="s">
        <v>1864</v>
      </c>
      <c r="D117" s="293" t="s">
        <v>1865</v>
      </c>
      <c r="E117" s="294" t="s">
        <v>1712</v>
      </c>
      <c r="F117" s="294"/>
      <c r="G117" s="294"/>
      <c r="H117" s="294"/>
      <c r="I117" s="468">
        <v>875</v>
      </c>
      <c r="J117" s="100"/>
    </row>
    <row r="118" spans="1:10" x14ac:dyDescent="0.3">
      <c r="A118" s="292">
        <v>110</v>
      </c>
      <c r="B118" s="282" t="s">
        <v>1866</v>
      </c>
      <c r="C118" s="293" t="s">
        <v>1867</v>
      </c>
      <c r="D118" s="293" t="s">
        <v>1868</v>
      </c>
      <c r="E118" s="294" t="s">
        <v>1712</v>
      </c>
      <c r="F118" s="294"/>
      <c r="G118" s="294"/>
      <c r="H118" s="294"/>
      <c r="I118" s="468">
        <v>1250</v>
      </c>
      <c r="J118" s="100"/>
    </row>
    <row r="119" spans="1:10" x14ac:dyDescent="0.3">
      <c r="A119" s="292">
        <v>111</v>
      </c>
      <c r="B119" s="282" t="s">
        <v>1752</v>
      </c>
      <c r="C119" s="293" t="s">
        <v>1869</v>
      </c>
      <c r="D119" s="293" t="s">
        <v>1870</v>
      </c>
      <c r="E119" s="294" t="s">
        <v>1712</v>
      </c>
      <c r="F119" s="294"/>
      <c r="G119" s="294"/>
      <c r="H119" s="294"/>
      <c r="I119" s="468">
        <v>500</v>
      </c>
      <c r="J119" s="100"/>
    </row>
    <row r="120" spans="1:10" x14ac:dyDescent="0.3">
      <c r="A120" s="292">
        <v>112</v>
      </c>
      <c r="B120" s="282" t="s">
        <v>1729</v>
      </c>
      <c r="C120" s="293" t="s">
        <v>765</v>
      </c>
      <c r="D120" s="293" t="s">
        <v>1214</v>
      </c>
      <c r="E120" s="294" t="s">
        <v>1712</v>
      </c>
      <c r="F120" s="294"/>
      <c r="G120" s="294"/>
      <c r="H120" s="294"/>
      <c r="I120" s="468">
        <v>570</v>
      </c>
      <c r="J120" s="100"/>
    </row>
    <row r="121" spans="1:10" x14ac:dyDescent="0.3">
      <c r="A121" s="292">
        <v>113</v>
      </c>
      <c r="B121" s="282" t="s">
        <v>1752</v>
      </c>
      <c r="C121" s="293" t="s">
        <v>1871</v>
      </c>
      <c r="D121" s="293">
        <v>36001011196</v>
      </c>
      <c r="E121" s="294" t="s">
        <v>1712</v>
      </c>
      <c r="F121" s="294"/>
      <c r="G121" s="294"/>
      <c r="H121" s="294"/>
      <c r="I121" s="468">
        <v>750</v>
      </c>
      <c r="J121" s="100"/>
    </row>
    <row r="122" spans="1:10" x14ac:dyDescent="0.3">
      <c r="A122" s="292">
        <v>114</v>
      </c>
      <c r="B122" s="282" t="s">
        <v>1752</v>
      </c>
      <c r="C122" s="293" t="s">
        <v>1872</v>
      </c>
      <c r="D122" s="293">
        <v>424615465</v>
      </c>
      <c r="E122" s="294" t="s">
        <v>1712</v>
      </c>
      <c r="F122" s="294"/>
      <c r="G122" s="294"/>
      <c r="H122" s="294"/>
      <c r="I122" s="468">
        <v>1000</v>
      </c>
      <c r="J122" s="100"/>
    </row>
    <row r="123" spans="1:10" x14ac:dyDescent="0.3">
      <c r="A123" s="292">
        <v>115</v>
      </c>
      <c r="B123" s="282" t="s">
        <v>1873</v>
      </c>
      <c r="C123" s="293" t="s">
        <v>1874</v>
      </c>
      <c r="D123" s="293" t="s">
        <v>1875</v>
      </c>
      <c r="E123" s="294" t="s">
        <v>1712</v>
      </c>
      <c r="F123" s="294"/>
      <c r="G123" s="294"/>
      <c r="H123" s="294"/>
      <c r="I123" s="468">
        <v>300</v>
      </c>
      <c r="J123" s="100"/>
    </row>
    <row r="124" spans="1:10" ht="30" x14ac:dyDescent="0.3">
      <c r="A124" s="292">
        <v>116</v>
      </c>
      <c r="B124" s="282" t="s">
        <v>1876</v>
      </c>
      <c r="C124" s="293" t="s">
        <v>1877</v>
      </c>
      <c r="D124" s="293" t="s">
        <v>1878</v>
      </c>
      <c r="E124" s="294" t="s">
        <v>1712</v>
      </c>
      <c r="F124" s="294"/>
      <c r="G124" s="294"/>
      <c r="H124" s="294"/>
      <c r="I124" s="468">
        <v>250</v>
      </c>
      <c r="J124" s="100"/>
    </row>
    <row r="125" spans="1:10" x14ac:dyDescent="0.3">
      <c r="A125" s="292">
        <v>117</v>
      </c>
      <c r="B125" s="282" t="s">
        <v>1805</v>
      </c>
      <c r="C125" s="293" t="s">
        <v>1879</v>
      </c>
      <c r="D125" s="293" t="s">
        <v>1880</v>
      </c>
      <c r="E125" s="294" t="s">
        <v>1712</v>
      </c>
      <c r="F125" s="294"/>
      <c r="G125" s="294"/>
      <c r="H125" s="294"/>
      <c r="I125" s="468">
        <v>625</v>
      </c>
      <c r="J125" s="100"/>
    </row>
    <row r="126" spans="1:10" x14ac:dyDescent="0.3">
      <c r="A126" s="292">
        <v>118</v>
      </c>
      <c r="B126" s="282" t="s">
        <v>1881</v>
      </c>
      <c r="C126" s="293" t="s">
        <v>770</v>
      </c>
      <c r="D126" s="293" t="s">
        <v>1882</v>
      </c>
      <c r="E126" s="294" t="s">
        <v>1712</v>
      </c>
      <c r="F126" s="294"/>
      <c r="G126" s="294"/>
      <c r="H126" s="294"/>
      <c r="I126" s="468">
        <v>1062.45</v>
      </c>
      <c r="J126" s="100"/>
    </row>
    <row r="127" spans="1:10" x14ac:dyDescent="0.3">
      <c r="A127" s="292">
        <v>119</v>
      </c>
      <c r="B127" s="282" t="s">
        <v>1883</v>
      </c>
      <c r="C127" s="293" t="s">
        <v>1884</v>
      </c>
      <c r="D127" s="293" t="s">
        <v>1885</v>
      </c>
      <c r="E127" s="294" t="s">
        <v>1712</v>
      </c>
      <c r="F127" s="294"/>
      <c r="G127" s="294"/>
      <c r="H127" s="294"/>
      <c r="I127" s="468">
        <v>312.45</v>
      </c>
      <c r="J127" s="100"/>
    </row>
    <row r="128" spans="1:10" x14ac:dyDescent="0.3">
      <c r="A128" s="292">
        <v>120</v>
      </c>
      <c r="B128" s="282" t="s">
        <v>1643</v>
      </c>
      <c r="C128" s="293" t="s">
        <v>1886</v>
      </c>
      <c r="D128" s="293" t="s">
        <v>1887</v>
      </c>
      <c r="E128" s="294" t="s">
        <v>1712</v>
      </c>
      <c r="F128" s="294"/>
      <c r="G128" s="294"/>
      <c r="H128" s="294"/>
      <c r="I128" s="468">
        <v>187.5</v>
      </c>
      <c r="J128" s="100"/>
    </row>
    <row r="129" spans="1:10" x14ac:dyDescent="0.3">
      <c r="A129" s="292">
        <v>121</v>
      </c>
      <c r="B129" s="282" t="s">
        <v>1888</v>
      </c>
      <c r="C129" s="293" t="s">
        <v>1889</v>
      </c>
      <c r="D129" s="293" t="s">
        <v>1890</v>
      </c>
      <c r="E129" s="294" t="s">
        <v>1712</v>
      </c>
      <c r="F129" s="294"/>
      <c r="G129" s="294"/>
      <c r="H129" s="294"/>
      <c r="I129" s="468">
        <v>1200</v>
      </c>
      <c r="J129" s="100"/>
    </row>
    <row r="130" spans="1:10" x14ac:dyDescent="0.3">
      <c r="A130" s="292">
        <v>122</v>
      </c>
      <c r="B130" s="282" t="s">
        <v>1891</v>
      </c>
      <c r="C130" s="293" t="s">
        <v>1892</v>
      </c>
      <c r="D130" s="293" t="s">
        <v>1893</v>
      </c>
      <c r="E130" s="294" t="s">
        <v>1712</v>
      </c>
      <c r="F130" s="294"/>
      <c r="G130" s="294"/>
      <c r="H130" s="294"/>
      <c r="I130" s="468">
        <v>2250</v>
      </c>
      <c r="J130" s="100"/>
    </row>
    <row r="131" spans="1:10" x14ac:dyDescent="0.3">
      <c r="A131" s="292">
        <v>123</v>
      </c>
      <c r="B131" s="282" t="s">
        <v>1894</v>
      </c>
      <c r="C131" s="293" t="s">
        <v>1895</v>
      </c>
      <c r="D131" s="293" t="s">
        <v>1896</v>
      </c>
      <c r="E131" s="294" t="s">
        <v>1712</v>
      </c>
      <c r="F131" s="294"/>
      <c r="G131" s="294"/>
      <c r="H131" s="294"/>
      <c r="I131" s="468">
        <v>6250</v>
      </c>
      <c r="J131" s="100"/>
    </row>
    <row r="132" spans="1:10" x14ac:dyDescent="0.3">
      <c r="A132" s="292">
        <v>124</v>
      </c>
      <c r="B132" s="282" t="s">
        <v>1888</v>
      </c>
      <c r="C132" s="293" t="s">
        <v>1897</v>
      </c>
      <c r="D132" s="293" t="s">
        <v>1898</v>
      </c>
      <c r="E132" s="294" t="s">
        <v>1712</v>
      </c>
      <c r="F132" s="294"/>
      <c r="G132" s="294"/>
      <c r="H132" s="294"/>
      <c r="I132" s="468">
        <v>1250</v>
      </c>
      <c r="J132" s="100"/>
    </row>
    <row r="133" spans="1:10" x14ac:dyDescent="0.3">
      <c r="A133" s="292">
        <v>125</v>
      </c>
      <c r="B133" s="282" t="s">
        <v>1899</v>
      </c>
      <c r="C133" s="293" t="s">
        <v>1900</v>
      </c>
      <c r="D133" s="293" t="s">
        <v>1901</v>
      </c>
      <c r="E133" s="294" t="s">
        <v>1712</v>
      </c>
      <c r="F133" s="294"/>
      <c r="G133" s="294"/>
      <c r="H133" s="294"/>
      <c r="I133" s="468">
        <v>1000</v>
      </c>
      <c r="J133" s="100"/>
    </row>
    <row r="134" spans="1:10" ht="30" x14ac:dyDescent="0.3">
      <c r="A134" s="292">
        <v>126</v>
      </c>
      <c r="B134" s="282" t="s">
        <v>1902</v>
      </c>
      <c r="C134" s="293" t="s">
        <v>1903</v>
      </c>
      <c r="D134" s="293" t="s">
        <v>1904</v>
      </c>
      <c r="E134" s="294" t="s">
        <v>1712</v>
      </c>
      <c r="F134" s="294"/>
      <c r="G134" s="294"/>
      <c r="H134" s="294"/>
      <c r="I134" s="468">
        <v>8100</v>
      </c>
      <c r="J134" s="100"/>
    </row>
    <row r="135" spans="1:10" x14ac:dyDescent="0.3">
      <c r="A135" s="292">
        <v>127</v>
      </c>
      <c r="B135" s="282" t="s">
        <v>1905</v>
      </c>
      <c r="C135" s="293" t="s">
        <v>707</v>
      </c>
      <c r="D135" s="293" t="s">
        <v>1906</v>
      </c>
      <c r="E135" s="294" t="s">
        <v>1712</v>
      </c>
      <c r="F135" s="294"/>
      <c r="G135" s="294"/>
      <c r="H135" s="294"/>
      <c r="I135" s="468">
        <v>1175</v>
      </c>
      <c r="J135" s="100"/>
    </row>
    <row r="136" spans="1:10" x14ac:dyDescent="0.3">
      <c r="A136" s="292">
        <v>128</v>
      </c>
      <c r="B136" s="282" t="s">
        <v>1907</v>
      </c>
      <c r="C136" s="293" t="s">
        <v>708</v>
      </c>
      <c r="D136" s="293" t="s">
        <v>1908</v>
      </c>
      <c r="E136" s="294" t="s">
        <v>1712</v>
      </c>
      <c r="F136" s="294"/>
      <c r="G136" s="294"/>
      <c r="H136" s="294"/>
      <c r="I136" s="468">
        <v>104355.09</v>
      </c>
      <c r="J136" s="100"/>
    </row>
    <row r="137" spans="1:10" x14ac:dyDescent="0.3">
      <c r="A137" s="292">
        <v>129</v>
      </c>
      <c r="B137" s="282" t="s">
        <v>1909</v>
      </c>
      <c r="C137" s="293" t="s">
        <v>709</v>
      </c>
      <c r="D137" s="293" t="s">
        <v>1910</v>
      </c>
      <c r="E137" s="294" t="s">
        <v>1712</v>
      </c>
      <c r="F137" s="294"/>
      <c r="G137" s="294"/>
      <c r="H137" s="294"/>
      <c r="I137" s="468">
        <v>3975.34</v>
      </c>
      <c r="J137" s="100"/>
    </row>
    <row r="138" spans="1:10" x14ac:dyDescent="0.3">
      <c r="A138" s="292">
        <v>130</v>
      </c>
      <c r="B138" s="282" t="s">
        <v>1911</v>
      </c>
      <c r="C138" s="293" t="s">
        <v>710</v>
      </c>
      <c r="D138" s="293" t="s">
        <v>1912</v>
      </c>
      <c r="E138" s="294" t="s">
        <v>1712</v>
      </c>
      <c r="F138" s="294"/>
      <c r="G138" s="294"/>
      <c r="H138" s="294"/>
      <c r="I138" s="468">
        <v>2692</v>
      </c>
      <c r="J138" s="100"/>
    </row>
    <row r="139" spans="1:10" x14ac:dyDescent="0.3">
      <c r="A139" s="292">
        <v>131</v>
      </c>
      <c r="B139" s="282" t="s">
        <v>1913</v>
      </c>
      <c r="C139" s="293" t="s">
        <v>1529</v>
      </c>
      <c r="D139" s="293" t="s">
        <v>1914</v>
      </c>
      <c r="E139" s="294" t="s">
        <v>1712</v>
      </c>
      <c r="F139" s="294"/>
      <c r="G139" s="294"/>
      <c r="H139" s="294"/>
      <c r="I139" s="468">
        <v>1173.46</v>
      </c>
      <c r="J139" s="100"/>
    </row>
    <row r="140" spans="1:10" x14ac:dyDescent="0.3">
      <c r="A140" s="292">
        <v>132</v>
      </c>
      <c r="B140" s="282" t="s">
        <v>1915</v>
      </c>
      <c r="C140" s="293" t="s">
        <v>1916</v>
      </c>
      <c r="D140" s="293" t="s">
        <v>1917</v>
      </c>
      <c r="E140" s="294" t="s">
        <v>1712</v>
      </c>
      <c r="F140" s="294"/>
      <c r="G140" s="294"/>
      <c r="H140" s="294"/>
      <c r="I140" s="468">
        <v>875</v>
      </c>
      <c r="J140" s="100"/>
    </row>
    <row r="141" spans="1:10" x14ac:dyDescent="0.3">
      <c r="A141" s="292">
        <v>133</v>
      </c>
      <c r="B141" s="282" t="s">
        <v>1918</v>
      </c>
      <c r="C141" s="293" t="s">
        <v>1919</v>
      </c>
      <c r="D141" s="293" t="s">
        <v>1920</v>
      </c>
      <c r="E141" s="294" t="s">
        <v>1712</v>
      </c>
      <c r="F141" s="294"/>
      <c r="G141" s="294"/>
      <c r="H141" s="294"/>
      <c r="I141" s="468">
        <v>13543</v>
      </c>
      <c r="J141" s="100"/>
    </row>
    <row r="142" spans="1:10" x14ac:dyDescent="0.3">
      <c r="A142" s="292">
        <v>134</v>
      </c>
      <c r="B142" s="282" t="s">
        <v>1921</v>
      </c>
      <c r="C142" s="293" t="s">
        <v>724</v>
      </c>
      <c r="D142" s="293" t="s">
        <v>1922</v>
      </c>
      <c r="E142" s="294" t="s">
        <v>1712</v>
      </c>
      <c r="F142" s="294"/>
      <c r="G142" s="294"/>
      <c r="H142" s="294"/>
      <c r="I142" s="468">
        <v>700</v>
      </c>
      <c r="J142" s="100"/>
    </row>
    <row r="143" spans="1:10" x14ac:dyDescent="0.3">
      <c r="A143" s="292">
        <v>135</v>
      </c>
      <c r="B143" s="282" t="s">
        <v>1921</v>
      </c>
      <c r="C143" s="293" t="s">
        <v>725</v>
      </c>
      <c r="D143" s="293" t="s">
        <v>1923</v>
      </c>
      <c r="E143" s="294" t="s">
        <v>1712</v>
      </c>
      <c r="F143" s="294"/>
      <c r="G143" s="294"/>
      <c r="H143" s="294"/>
      <c r="I143" s="468">
        <v>812.5</v>
      </c>
      <c r="J143" s="100"/>
    </row>
    <row r="144" spans="1:10" x14ac:dyDescent="0.3">
      <c r="A144" s="292">
        <v>136</v>
      </c>
      <c r="B144" s="282" t="s">
        <v>1924</v>
      </c>
      <c r="C144" s="293" t="s">
        <v>727</v>
      </c>
      <c r="D144" s="293" t="s">
        <v>1925</v>
      </c>
      <c r="E144" s="294" t="s">
        <v>1712</v>
      </c>
      <c r="F144" s="294"/>
      <c r="G144" s="294"/>
      <c r="H144" s="294"/>
      <c r="I144" s="468">
        <v>2500</v>
      </c>
      <c r="J144" s="100"/>
    </row>
    <row r="145" spans="1:10" x14ac:dyDescent="0.3">
      <c r="A145" s="292">
        <v>137</v>
      </c>
      <c r="B145" s="282" t="s">
        <v>1915</v>
      </c>
      <c r="C145" s="293" t="s">
        <v>729</v>
      </c>
      <c r="D145" s="293" t="s">
        <v>1926</v>
      </c>
      <c r="E145" s="294" t="s">
        <v>1712</v>
      </c>
      <c r="F145" s="294"/>
      <c r="G145" s="294"/>
      <c r="H145" s="294"/>
      <c r="I145" s="468">
        <v>1000</v>
      </c>
      <c r="J145" s="100"/>
    </row>
    <row r="146" spans="1:10" x14ac:dyDescent="0.3">
      <c r="A146" s="292">
        <v>138</v>
      </c>
      <c r="B146" s="282" t="s">
        <v>1918</v>
      </c>
      <c r="C146" s="293" t="s">
        <v>735</v>
      </c>
      <c r="D146" s="293" t="s">
        <v>1927</v>
      </c>
      <c r="E146" s="294" t="s">
        <v>1712</v>
      </c>
      <c r="F146" s="294"/>
      <c r="G146" s="294"/>
      <c r="H146" s="294"/>
      <c r="I146" s="468">
        <v>1000</v>
      </c>
      <c r="J146" s="100"/>
    </row>
    <row r="147" spans="1:10" x14ac:dyDescent="0.3">
      <c r="A147" s="292">
        <v>139</v>
      </c>
      <c r="B147" s="282" t="s">
        <v>1928</v>
      </c>
      <c r="C147" s="293" t="s">
        <v>1929</v>
      </c>
      <c r="D147" s="293" t="s">
        <v>1930</v>
      </c>
      <c r="E147" s="294" t="s">
        <v>1712</v>
      </c>
      <c r="F147" s="294"/>
      <c r="G147" s="294"/>
      <c r="H147" s="294"/>
      <c r="I147" s="468">
        <v>2000</v>
      </c>
      <c r="J147" s="100"/>
    </row>
    <row r="148" spans="1:10" x14ac:dyDescent="0.3">
      <c r="A148" s="292">
        <v>140</v>
      </c>
      <c r="B148" s="282" t="s">
        <v>1931</v>
      </c>
      <c r="C148" s="293" t="s">
        <v>739</v>
      </c>
      <c r="D148" s="293" t="s">
        <v>1932</v>
      </c>
      <c r="E148" s="294" t="s">
        <v>1712</v>
      </c>
      <c r="F148" s="294"/>
      <c r="G148" s="294"/>
      <c r="H148" s="294"/>
      <c r="I148" s="468">
        <v>1000</v>
      </c>
      <c r="J148" s="100"/>
    </row>
    <row r="149" spans="1:10" x14ac:dyDescent="0.3">
      <c r="A149" s="292">
        <v>141</v>
      </c>
      <c r="B149" s="282" t="s">
        <v>1933</v>
      </c>
      <c r="C149" s="293" t="s">
        <v>740</v>
      </c>
      <c r="D149" s="293" t="s">
        <v>1934</v>
      </c>
      <c r="E149" s="294" t="s">
        <v>1712</v>
      </c>
      <c r="F149" s="294"/>
      <c r="G149" s="294"/>
      <c r="H149" s="294"/>
      <c r="I149" s="468">
        <v>2250</v>
      </c>
      <c r="J149" s="100"/>
    </row>
    <row r="150" spans="1:10" x14ac:dyDescent="0.3">
      <c r="A150" s="292">
        <v>142</v>
      </c>
      <c r="B150" s="282" t="s">
        <v>1915</v>
      </c>
      <c r="C150" s="293" t="s">
        <v>1935</v>
      </c>
      <c r="D150" s="293" t="s">
        <v>1936</v>
      </c>
      <c r="E150" s="294" t="s">
        <v>1712</v>
      </c>
      <c r="F150" s="294"/>
      <c r="G150" s="294"/>
      <c r="H150" s="294"/>
      <c r="I150" s="468">
        <v>875</v>
      </c>
      <c r="J150" s="100"/>
    </row>
    <row r="151" spans="1:10" x14ac:dyDescent="0.3">
      <c r="A151" s="292">
        <v>143</v>
      </c>
      <c r="B151" s="282" t="s">
        <v>1924</v>
      </c>
      <c r="C151" s="293" t="s">
        <v>742</v>
      </c>
      <c r="D151" s="293" t="s">
        <v>1937</v>
      </c>
      <c r="E151" s="294" t="s">
        <v>1712</v>
      </c>
      <c r="F151" s="294"/>
      <c r="G151" s="294"/>
      <c r="H151" s="294"/>
      <c r="I151" s="468">
        <v>1250</v>
      </c>
      <c r="J151" s="100"/>
    </row>
    <row r="152" spans="1:10" x14ac:dyDescent="0.3">
      <c r="A152" s="292">
        <v>144</v>
      </c>
      <c r="B152" s="282" t="s">
        <v>1938</v>
      </c>
      <c r="C152" s="293" t="s">
        <v>1939</v>
      </c>
      <c r="D152" s="293" t="s">
        <v>1940</v>
      </c>
      <c r="E152" s="294" t="s">
        <v>1712</v>
      </c>
      <c r="F152" s="294"/>
      <c r="G152" s="294"/>
      <c r="H152" s="294"/>
      <c r="I152" s="468">
        <v>1250</v>
      </c>
      <c r="J152" s="100"/>
    </row>
    <row r="153" spans="1:10" x14ac:dyDescent="0.3">
      <c r="A153" s="292">
        <v>145</v>
      </c>
      <c r="B153" s="282" t="s">
        <v>1941</v>
      </c>
      <c r="C153" s="293" t="s">
        <v>1942</v>
      </c>
      <c r="D153" s="293" t="s">
        <v>1943</v>
      </c>
      <c r="E153" s="294" t="s">
        <v>1712</v>
      </c>
      <c r="F153" s="294"/>
      <c r="G153" s="294"/>
      <c r="H153" s="294"/>
      <c r="I153" s="468">
        <v>875</v>
      </c>
      <c r="J153" s="100"/>
    </row>
    <row r="154" spans="1:10" x14ac:dyDescent="0.3">
      <c r="A154" s="292">
        <v>146</v>
      </c>
      <c r="B154" s="282" t="s">
        <v>1944</v>
      </c>
      <c r="C154" s="293" t="s">
        <v>1945</v>
      </c>
      <c r="D154" s="293" t="s">
        <v>1946</v>
      </c>
      <c r="E154" s="294" t="s">
        <v>1712</v>
      </c>
      <c r="F154" s="294"/>
      <c r="G154" s="294"/>
      <c r="H154" s="294"/>
      <c r="I154" s="468">
        <v>2441.61</v>
      </c>
      <c r="J154" s="100"/>
    </row>
    <row r="155" spans="1:10" x14ac:dyDescent="0.3">
      <c r="A155" s="292">
        <v>147</v>
      </c>
      <c r="B155" s="282" t="s">
        <v>1931</v>
      </c>
      <c r="C155" s="293" t="s">
        <v>1947</v>
      </c>
      <c r="D155" s="293" t="s">
        <v>1948</v>
      </c>
      <c r="E155" s="294" t="s">
        <v>1712</v>
      </c>
      <c r="F155" s="294"/>
      <c r="G155" s="294"/>
      <c r="H155" s="294"/>
      <c r="I155" s="468">
        <v>1250</v>
      </c>
      <c r="J155" s="100"/>
    </row>
    <row r="156" spans="1:10" x14ac:dyDescent="0.3">
      <c r="A156" s="292">
        <v>148</v>
      </c>
      <c r="B156" s="282" t="s">
        <v>1949</v>
      </c>
      <c r="C156" s="293" t="s">
        <v>757</v>
      </c>
      <c r="D156" s="293" t="s">
        <v>1950</v>
      </c>
      <c r="E156" s="294" t="s">
        <v>1712</v>
      </c>
      <c r="F156" s="294"/>
      <c r="G156" s="294"/>
      <c r="H156" s="294"/>
      <c r="I156" s="468">
        <v>500</v>
      </c>
      <c r="J156" s="100"/>
    </row>
    <row r="157" spans="1:10" x14ac:dyDescent="0.3">
      <c r="A157" s="292">
        <v>149</v>
      </c>
      <c r="B157" s="282" t="s">
        <v>1951</v>
      </c>
      <c r="C157" s="293" t="s">
        <v>758</v>
      </c>
      <c r="D157" s="293" t="s">
        <v>1952</v>
      </c>
      <c r="E157" s="294" t="s">
        <v>1712</v>
      </c>
      <c r="F157" s="294"/>
      <c r="G157" s="294"/>
      <c r="H157" s="294"/>
      <c r="I157" s="468">
        <v>1250</v>
      </c>
      <c r="J157" s="100"/>
    </row>
    <row r="158" spans="1:10" x14ac:dyDescent="0.3">
      <c r="A158" s="292">
        <v>150</v>
      </c>
      <c r="B158" s="282" t="s">
        <v>1953</v>
      </c>
      <c r="C158" s="293" t="s">
        <v>1954</v>
      </c>
      <c r="D158" s="293" t="s">
        <v>1073</v>
      </c>
      <c r="E158" s="294" t="s">
        <v>1712</v>
      </c>
      <c r="F158" s="294"/>
      <c r="G158" s="294"/>
      <c r="H158" s="294"/>
      <c r="I158" s="468">
        <v>1750</v>
      </c>
      <c r="J158" s="100"/>
    </row>
    <row r="159" spans="1:10" x14ac:dyDescent="0.3">
      <c r="A159" s="292">
        <v>151</v>
      </c>
      <c r="B159" s="282" t="s">
        <v>1955</v>
      </c>
      <c r="C159" s="293" t="s">
        <v>760</v>
      </c>
      <c r="D159" s="293" t="s">
        <v>1956</v>
      </c>
      <c r="E159" s="294" t="s">
        <v>1712</v>
      </c>
      <c r="F159" s="294"/>
      <c r="G159" s="294"/>
      <c r="H159" s="294"/>
      <c r="I159" s="468">
        <v>3000</v>
      </c>
      <c r="J159" s="100"/>
    </row>
    <row r="160" spans="1:10" x14ac:dyDescent="0.3">
      <c r="A160" s="292">
        <v>152</v>
      </c>
      <c r="B160" s="282" t="s">
        <v>1633</v>
      </c>
      <c r="C160" s="293" t="s">
        <v>761</v>
      </c>
      <c r="D160" s="293" t="s">
        <v>1957</v>
      </c>
      <c r="E160" s="294" t="s">
        <v>1712</v>
      </c>
      <c r="F160" s="294"/>
      <c r="G160" s="294"/>
      <c r="H160" s="294"/>
      <c r="I160" s="468">
        <v>2000</v>
      </c>
      <c r="J160" s="100"/>
    </row>
    <row r="161" spans="1:10" x14ac:dyDescent="0.3">
      <c r="A161" s="292">
        <v>153</v>
      </c>
      <c r="B161" s="282" t="s">
        <v>1633</v>
      </c>
      <c r="C161" s="293" t="s">
        <v>762</v>
      </c>
      <c r="D161" s="293" t="s">
        <v>1958</v>
      </c>
      <c r="E161" s="294" t="s">
        <v>1712</v>
      </c>
      <c r="F161" s="294"/>
      <c r="G161" s="294"/>
      <c r="H161" s="294"/>
      <c r="I161" s="468">
        <v>1250</v>
      </c>
      <c r="J161" s="100"/>
    </row>
    <row r="162" spans="1:10" x14ac:dyDescent="0.3">
      <c r="A162" s="292">
        <v>154</v>
      </c>
      <c r="B162" s="282" t="s">
        <v>1931</v>
      </c>
      <c r="C162" s="293" t="s">
        <v>1959</v>
      </c>
      <c r="D162" s="293" t="s">
        <v>1960</v>
      </c>
      <c r="E162" s="294" t="s">
        <v>1712</v>
      </c>
      <c r="F162" s="294"/>
      <c r="G162" s="294"/>
      <c r="H162" s="294"/>
      <c r="I162" s="468">
        <v>625</v>
      </c>
      <c r="J162" s="100"/>
    </row>
    <row r="163" spans="1:10" x14ac:dyDescent="0.3">
      <c r="A163" s="292">
        <v>155</v>
      </c>
      <c r="B163" s="282" t="s">
        <v>1924</v>
      </c>
      <c r="C163" s="293" t="s">
        <v>764</v>
      </c>
      <c r="D163" s="293" t="s">
        <v>1961</v>
      </c>
      <c r="E163" s="294" t="s">
        <v>1712</v>
      </c>
      <c r="F163" s="294"/>
      <c r="G163" s="294"/>
      <c r="H163" s="294"/>
      <c r="I163" s="468">
        <v>1250</v>
      </c>
      <c r="J163" s="100"/>
    </row>
    <row r="164" spans="1:10" x14ac:dyDescent="0.3">
      <c r="A164" s="292">
        <v>156</v>
      </c>
      <c r="B164" s="282" t="s">
        <v>1573</v>
      </c>
      <c r="C164" s="293" t="s">
        <v>768</v>
      </c>
      <c r="D164" s="293" t="s">
        <v>1962</v>
      </c>
      <c r="E164" s="294" t="s">
        <v>1712</v>
      </c>
      <c r="F164" s="294"/>
      <c r="G164" s="294"/>
      <c r="H164" s="294"/>
      <c r="I164" s="468">
        <v>625</v>
      </c>
      <c r="J164" s="100"/>
    </row>
    <row r="165" spans="1:10" x14ac:dyDescent="0.3">
      <c r="A165" s="292">
        <v>157</v>
      </c>
      <c r="B165" s="282" t="s">
        <v>1573</v>
      </c>
      <c r="C165" s="293" t="s">
        <v>769</v>
      </c>
      <c r="D165" s="293" t="s">
        <v>1963</v>
      </c>
      <c r="E165" s="294" t="s">
        <v>1712</v>
      </c>
      <c r="F165" s="294"/>
      <c r="G165" s="294"/>
      <c r="H165" s="294"/>
      <c r="I165" s="468">
        <v>1125</v>
      </c>
      <c r="J165" s="100"/>
    </row>
    <row r="166" spans="1:10" x14ac:dyDescent="0.3">
      <c r="A166" s="292">
        <v>158</v>
      </c>
      <c r="B166" s="282" t="s">
        <v>1964</v>
      </c>
      <c r="C166" s="293" t="s">
        <v>771</v>
      </c>
      <c r="D166" s="293" t="s">
        <v>1965</v>
      </c>
      <c r="E166" s="294" t="s">
        <v>1712</v>
      </c>
      <c r="F166" s="294"/>
      <c r="G166" s="294"/>
      <c r="H166" s="294"/>
      <c r="I166" s="468">
        <v>1000</v>
      </c>
      <c r="J166" s="100"/>
    </row>
    <row r="167" spans="1:10" x14ac:dyDescent="0.3">
      <c r="A167" s="292">
        <v>159</v>
      </c>
      <c r="B167" s="282" t="s">
        <v>1921</v>
      </c>
      <c r="C167" s="293" t="s">
        <v>772</v>
      </c>
      <c r="D167" s="293" t="s">
        <v>1966</v>
      </c>
      <c r="E167" s="294" t="s">
        <v>1712</v>
      </c>
      <c r="F167" s="294"/>
      <c r="G167" s="294"/>
      <c r="H167" s="294"/>
      <c r="I167" s="468">
        <v>1250</v>
      </c>
      <c r="J167" s="100"/>
    </row>
    <row r="168" spans="1:10" x14ac:dyDescent="0.3">
      <c r="A168" s="292">
        <v>160</v>
      </c>
      <c r="B168" s="282" t="s">
        <v>1931</v>
      </c>
      <c r="C168" s="293" t="s">
        <v>773</v>
      </c>
      <c r="D168" s="293" t="s">
        <v>1967</v>
      </c>
      <c r="E168" s="294" t="s">
        <v>1712</v>
      </c>
      <c r="F168" s="294"/>
      <c r="G168" s="294"/>
      <c r="H168" s="294"/>
      <c r="I168" s="468">
        <v>875</v>
      </c>
      <c r="J168" s="100"/>
    </row>
    <row r="169" spans="1:10" x14ac:dyDescent="0.3">
      <c r="A169" s="292">
        <v>161</v>
      </c>
      <c r="B169" s="282" t="s">
        <v>1968</v>
      </c>
      <c r="C169" s="293" t="s">
        <v>1969</v>
      </c>
      <c r="D169" s="293" t="s">
        <v>1970</v>
      </c>
      <c r="E169" s="294" t="s">
        <v>1712</v>
      </c>
      <c r="F169" s="294"/>
      <c r="G169" s="294"/>
      <c r="H169" s="294"/>
      <c r="I169" s="468">
        <v>24900</v>
      </c>
      <c r="J169" s="100"/>
    </row>
    <row r="170" spans="1:10" x14ac:dyDescent="0.3">
      <c r="A170" s="292">
        <v>162</v>
      </c>
      <c r="B170" s="282" t="s">
        <v>1755</v>
      </c>
      <c r="C170" s="293" t="s">
        <v>1971</v>
      </c>
      <c r="D170" s="293">
        <v>245580152</v>
      </c>
      <c r="E170" s="294" t="s">
        <v>1712</v>
      </c>
      <c r="F170" s="294"/>
      <c r="G170" s="294"/>
      <c r="H170" s="294"/>
      <c r="I170" s="468">
        <v>1130</v>
      </c>
      <c r="J170" s="100"/>
    </row>
    <row r="171" spans="1:10" ht="75" x14ac:dyDescent="0.3">
      <c r="A171" s="292">
        <v>163</v>
      </c>
      <c r="B171" s="282" t="s">
        <v>1787</v>
      </c>
      <c r="C171" s="293" t="s">
        <v>1972</v>
      </c>
      <c r="D171" s="293" t="s">
        <v>1821</v>
      </c>
      <c r="E171" s="294" t="s">
        <v>1973</v>
      </c>
      <c r="F171" s="294"/>
      <c r="G171" s="294"/>
      <c r="H171" s="294"/>
      <c r="I171" s="468">
        <v>500</v>
      </c>
      <c r="J171" s="100"/>
    </row>
    <row r="172" spans="1:10" x14ac:dyDescent="0.3">
      <c r="A172" s="292">
        <v>164</v>
      </c>
      <c r="B172" s="282" t="s">
        <v>1755</v>
      </c>
      <c r="C172" s="293" t="s">
        <v>1750</v>
      </c>
      <c r="D172" s="293" t="s">
        <v>1974</v>
      </c>
      <c r="E172" s="294" t="s">
        <v>1975</v>
      </c>
      <c r="F172" s="294"/>
      <c r="G172" s="294"/>
      <c r="H172" s="294"/>
      <c r="I172" s="468">
        <v>3675.05</v>
      </c>
      <c r="J172" s="100"/>
    </row>
    <row r="173" spans="1:10" x14ac:dyDescent="0.3">
      <c r="A173" s="292">
        <v>165</v>
      </c>
      <c r="B173" s="282" t="s">
        <v>1755</v>
      </c>
      <c r="C173" s="293" t="s">
        <v>1750</v>
      </c>
      <c r="D173" s="293" t="s">
        <v>1974</v>
      </c>
      <c r="E173" s="294" t="s">
        <v>1975</v>
      </c>
      <c r="F173" s="294"/>
      <c r="G173" s="294"/>
      <c r="H173" s="294"/>
      <c r="I173" s="468">
        <v>3675.05</v>
      </c>
      <c r="J173" s="100"/>
    </row>
    <row r="174" spans="1:10" x14ac:dyDescent="0.3">
      <c r="A174" s="292">
        <v>166</v>
      </c>
      <c r="B174" s="282" t="s">
        <v>1755</v>
      </c>
      <c r="C174" s="293" t="s">
        <v>1750</v>
      </c>
      <c r="D174" s="293" t="s">
        <v>1974</v>
      </c>
      <c r="E174" s="294" t="s">
        <v>1975</v>
      </c>
      <c r="F174" s="294"/>
      <c r="G174" s="294"/>
      <c r="H174" s="294"/>
      <c r="I174" s="468">
        <v>4050</v>
      </c>
      <c r="J174" s="100"/>
    </row>
    <row r="175" spans="1:10" x14ac:dyDescent="0.3">
      <c r="A175" s="292">
        <v>167</v>
      </c>
      <c r="B175" s="282" t="s">
        <v>1755</v>
      </c>
      <c r="C175" s="293" t="s">
        <v>1750</v>
      </c>
      <c r="D175" s="293" t="s">
        <v>1974</v>
      </c>
      <c r="E175" s="294" t="s">
        <v>1975</v>
      </c>
      <c r="F175" s="294"/>
      <c r="G175" s="294"/>
      <c r="H175" s="294"/>
      <c r="I175" s="468">
        <v>1945</v>
      </c>
      <c r="J175" s="100"/>
    </row>
    <row r="176" spans="1:10" x14ac:dyDescent="0.3">
      <c r="A176" s="292">
        <v>168</v>
      </c>
      <c r="B176" s="282" t="s">
        <v>1755</v>
      </c>
      <c r="C176" s="293" t="s">
        <v>1750</v>
      </c>
      <c r="D176" s="293" t="s">
        <v>1974</v>
      </c>
      <c r="E176" s="294" t="s">
        <v>1975</v>
      </c>
      <c r="F176" s="294"/>
      <c r="G176" s="294"/>
      <c r="H176" s="294"/>
      <c r="I176" s="468">
        <v>2550.0500000000002</v>
      </c>
      <c r="J176" s="100"/>
    </row>
    <row r="177" spans="1:10" x14ac:dyDescent="0.3">
      <c r="A177" s="292">
        <v>169</v>
      </c>
      <c r="B177" s="282" t="s">
        <v>1755</v>
      </c>
      <c r="C177" s="293" t="s">
        <v>1750</v>
      </c>
      <c r="D177" s="293" t="s">
        <v>1974</v>
      </c>
      <c r="E177" s="294" t="s">
        <v>1975</v>
      </c>
      <c r="F177" s="294"/>
      <c r="G177" s="294"/>
      <c r="H177" s="294"/>
      <c r="I177" s="468">
        <v>4443.33</v>
      </c>
      <c r="J177" s="100"/>
    </row>
    <row r="178" spans="1:10" x14ac:dyDescent="0.3">
      <c r="A178" s="292">
        <v>170</v>
      </c>
      <c r="B178" s="282" t="s">
        <v>1755</v>
      </c>
      <c r="C178" s="293" t="s">
        <v>1750</v>
      </c>
      <c r="D178" s="293" t="s">
        <v>1974</v>
      </c>
      <c r="E178" s="294" t="s">
        <v>1975</v>
      </c>
      <c r="F178" s="294"/>
      <c r="G178" s="294"/>
      <c r="H178" s="294"/>
      <c r="I178" s="468">
        <v>4050</v>
      </c>
      <c r="J178" s="100"/>
    </row>
    <row r="179" spans="1:10" x14ac:dyDescent="0.3">
      <c r="A179" s="292">
        <v>171</v>
      </c>
      <c r="B179" s="282" t="s">
        <v>1755</v>
      </c>
      <c r="C179" s="293" t="s">
        <v>1750</v>
      </c>
      <c r="D179" s="293" t="s">
        <v>1974</v>
      </c>
      <c r="E179" s="294" t="s">
        <v>1975</v>
      </c>
      <c r="F179" s="294"/>
      <c r="G179" s="294"/>
      <c r="H179" s="294"/>
      <c r="I179" s="468">
        <v>4050</v>
      </c>
      <c r="J179" s="100"/>
    </row>
    <row r="180" spans="1:10" x14ac:dyDescent="0.3">
      <c r="A180" s="292">
        <v>172</v>
      </c>
      <c r="B180" s="282" t="s">
        <v>1755</v>
      </c>
      <c r="C180" s="293" t="s">
        <v>1750</v>
      </c>
      <c r="D180" s="293" t="s">
        <v>1974</v>
      </c>
      <c r="E180" s="294" t="s">
        <v>1975</v>
      </c>
      <c r="F180" s="294"/>
      <c r="G180" s="294"/>
      <c r="H180" s="294"/>
      <c r="I180" s="468">
        <v>4050</v>
      </c>
      <c r="J180" s="100"/>
    </row>
    <row r="181" spans="1:10" x14ac:dyDescent="0.3">
      <c r="A181" s="292">
        <v>173</v>
      </c>
      <c r="B181" s="282" t="s">
        <v>1755</v>
      </c>
      <c r="C181" s="293" t="s">
        <v>1750</v>
      </c>
      <c r="D181" s="293" t="s">
        <v>1974</v>
      </c>
      <c r="E181" s="294" t="s">
        <v>1975</v>
      </c>
      <c r="F181" s="294"/>
      <c r="G181" s="294"/>
      <c r="H181" s="294"/>
      <c r="I181" s="468">
        <v>4050</v>
      </c>
      <c r="J181" s="100"/>
    </row>
    <row r="182" spans="1:10" x14ac:dyDescent="0.3">
      <c r="A182" s="292">
        <v>174</v>
      </c>
      <c r="B182" s="282" t="s">
        <v>1755</v>
      </c>
      <c r="C182" s="293" t="s">
        <v>1750</v>
      </c>
      <c r="D182" s="293" t="s">
        <v>1974</v>
      </c>
      <c r="E182" s="294" t="s">
        <v>1975</v>
      </c>
      <c r="F182" s="294"/>
      <c r="G182" s="294"/>
      <c r="H182" s="294"/>
      <c r="I182" s="468">
        <v>4050</v>
      </c>
      <c r="J182" s="100"/>
    </row>
    <row r="183" spans="1:10" x14ac:dyDescent="0.3">
      <c r="A183" s="292">
        <v>175</v>
      </c>
      <c r="B183" s="282" t="s">
        <v>1755</v>
      </c>
      <c r="C183" s="293" t="s">
        <v>1750</v>
      </c>
      <c r="D183" s="293" t="s">
        <v>1974</v>
      </c>
      <c r="E183" s="294" t="s">
        <v>1975</v>
      </c>
      <c r="F183" s="294"/>
      <c r="G183" s="294"/>
      <c r="H183" s="294"/>
      <c r="I183" s="468">
        <v>4424.95</v>
      </c>
      <c r="J183" s="100"/>
    </row>
    <row r="184" spans="1:10" x14ac:dyDescent="0.3">
      <c r="A184" s="292">
        <v>176</v>
      </c>
      <c r="B184" s="282" t="s">
        <v>1755</v>
      </c>
      <c r="C184" s="293" t="s">
        <v>1750</v>
      </c>
      <c r="D184" s="293" t="s">
        <v>1974</v>
      </c>
      <c r="E184" s="294" t="s">
        <v>1975</v>
      </c>
      <c r="F184" s="294"/>
      <c r="G184" s="294"/>
      <c r="H184" s="294"/>
      <c r="I184" s="468">
        <v>4424.95</v>
      </c>
      <c r="J184" s="100"/>
    </row>
    <row r="185" spans="1:10" x14ac:dyDescent="0.3">
      <c r="A185" s="292">
        <v>177</v>
      </c>
      <c r="B185" s="282" t="s">
        <v>1755</v>
      </c>
      <c r="C185" s="293" t="s">
        <v>1750</v>
      </c>
      <c r="D185" s="293" t="s">
        <v>1974</v>
      </c>
      <c r="E185" s="294" t="s">
        <v>1975</v>
      </c>
      <c r="F185" s="294"/>
      <c r="G185" s="294"/>
      <c r="H185" s="294"/>
      <c r="I185" s="468">
        <v>5250.05</v>
      </c>
      <c r="J185" s="100"/>
    </row>
    <row r="186" spans="1:10" x14ac:dyDescent="0.3">
      <c r="A186" s="292">
        <v>178</v>
      </c>
      <c r="B186" s="282" t="s">
        <v>1755</v>
      </c>
      <c r="C186" s="293" t="s">
        <v>1750</v>
      </c>
      <c r="D186" s="293" t="s">
        <v>1974</v>
      </c>
      <c r="E186" s="294" t="s">
        <v>1975</v>
      </c>
      <c r="F186" s="294"/>
      <c r="G186" s="294"/>
      <c r="H186" s="294"/>
      <c r="I186" s="468">
        <v>4649.95</v>
      </c>
      <c r="J186" s="100"/>
    </row>
    <row r="187" spans="1:10" x14ac:dyDescent="0.3">
      <c r="A187" s="292">
        <v>179</v>
      </c>
      <c r="B187" s="282" t="s">
        <v>1755</v>
      </c>
      <c r="C187" s="293" t="s">
        <v>1750</v>
      </c>
      <c r="D187" s="293" t="s">
        <v>1974</v>
      </c>
      <c r="E187" s="294" t="s">
        <v>1975</v>
      </c>
      <c r="F187" s="294"/>
      <c r="G187" s="294"/>
      <c r="H187" s="294"/>
      <c r="I187" s="468">
        <v>4649.95</v>
      </c>
      <c r="J187" s="100"/>
    </row>
    <row r="188" spans="1:10" x14ac:dyDescent="0.3">
      <c r="A188" s="292">
        <v>180</v>
      </c>
      <c r="B188" s="282" t="s">
        <v>1755</v>
      </c>
      <c r="C188" s="293" t="s">
        <v>1750</v>
      </c>
      <c r="D188" s="293" t="s">
        <v>1974</v>
      </c>
      <c r="E188" s="294" t="s">
        <v>1975</v>
      </c>
      <c r="F188" s="294"/>
      <c r="G188" s="294"/>
      <c r="H188" s="294"/>
      <c r="I188" s="468">
        <v>4649.95</v>
      </c>
      <c r="J188" s="100"/>
    </row>
    <row r="189" spans="1:10" x14ac:dyDescent="0.3">
      <c r="A189" s="292">
        <v>181</v>
      </c>
      <c r="B189" s="282" t="s">
        <v>1755</v>
      </c>
      <c r="C189" s="293" t="s">
        <v>1750</v>
      </c>
      <c r="D189" s="293" t="s">
        <v>1974</v>
      </c>
      <c r="E189" s="294" t="s">
        <v>1975</v>
      </c>
      <c r="F189" s="294"/>
      <c r="G189" s="294"/>
      <c r="H189" s="294"/>
      <c r="I189" s="468">
        <v>4649.95</v>
      </c>
      <c r="J189" s="100"/>
    </row>
    <row r="190" spans="1:10" x14ac:dyDescent="0.3">
      <c r="A190" s="292">
        <v>182</v>
      </c>
      <c r="B190" s="282" t="s">
        <v>1755</v>
      </c>
      <c r="C190" s="293" t="s">
        <v>1750</v>
      </c>
      <c r="D190" s="293" t="s">
        <v>1974</v>
      </c>
      <c r="E190" s="294" t="s">
        <v>1975</v>
      </c>
      <c r="F190" s="294"/>
      <c r="G190" s="294"/>
      <c r="H190" s="294"/>
      <c r="I190" s="468">
        <v>4649.95</v>
      </c>
      <c r="J190" s="100"/>
    </row>
    <row r="191" spans="1:10" x14ac:dyDescent="0.3">
      <c r="A191" s="292">
        <v>183</v>
      </c>
      <c r="B191" s="282" t="s">
        <v>1755</v>
      </c>
      <c r="C191" s="293" t="s">
        <v>1750</v>
      </c>
      <c r="D191" s="293" t="s">
        <v>1974</v>
      </c>
      <c r="E191" s="294" t="s">
        <v>1975</v>
      </c>
      <c r="F191" s="294"/>
      <c r="G191" s="294"/>
      <c r="H191" s="294"/>
      <c r="I191" s="468">
        <v>4649.95</v>
      </c>
      <c r="J191" s="100"/>
    </row>
    <row r="192" spans="1:10" x14ac:dyDescent="0.3">
      <c r="A192" s="292">
        <v>184</v>
      </c>
      <c r="B192" s="282" t="s">
        <v>1755</v>
      </c>
      <c r="C192" s="295" t="s">
        <v>1750</v>
      </c>
      <c r="D192" s="295" t="s">
        <v>1974</v>
      </c>
      <c r="E192" s="296" t="s">
        <v>1975</v>
      </c>
      <c r="F192" s="296"/>
      <c r="G192" s="296"/>
      <c r="H192" s="297"/>
      <c r="I192" s="468">
        <v>4649.95</v>
      </c>
      <c r="J192" s="100"/>
    </row>
    <row r="193" spans="1:12" x14ac:dyDescent="0.3">
      <c r="A193" s="292">
        <v>185</v>
      </c>
      <c r="B193" s="282" t="s">
        <v>1755</v>
      </c>
      <c r="C193" s="295" t="s">
        <v>1971</v>
      </c>
      <c r="D193" s="295">
        <v>245580152</v>
      </c>
      <c r="E193" s="296" t="s">
        <v>1975</v>
      </c>
      <c r="F193" s="296"/>
      <c r="G193" s="296"/>
      <c r="H193" s="297"/>
      <c r="I193" s="468">
        <v>4050</v>
      </c>
      <c r="J193" s="100"/>
    </row>
    <row r="194" spans="1:12" x14ac:dyDescent="0.3">
      <c r="A194" s="292" t="s">
        <v>258</v>
      </c>
      <c r="B194" s="282"/>
      <c r="C194" s="295"/>
      <c r="D194" s="295"/>
      <c r="E194" s="296"/>
      <c r="F194" s="296"/>
      <c r="G194" s="298"/>
      <c r="H194" s="299" t="s">
        <v>473</v>
      </c>
      <c r="I194" s="469">
        <f>SUM(I9:I193)</f>
        <v>1031302.2399999994</v>
      </c>
      <c r="J194" s="100"/>
    </row>
    <row r="196" spans="1:12" x14ac:dyDescent="0.3">
      <c r="A196" s="510" t="s">
        <v>494</v>
      </c>
      <c r="B196" s="510"/>
      <c r="C196" s="510"/>
      <c r="D196" s="510"/>
      <c r="E196" s="510"/>
      <c r="F196" s="510"/>
      <c r="G196" s="510"/>
    </row>
    <row r="198" spans="1:12" x14ac:dyDescent="0.3">
      <c r="B198" s="148" t="s">
        <v>93</v>
      </c>
      <c r="F198" s="149"/>
    </row>
    <row r="199" spans="1:12" x14ac:dyDescent="0.3">
      <c r="F199" s="170"/>
      <c r="I199" s="170"/>
      <c r="J199" s="170"/>
      <c r="K199" s="170"/>
      <c r="L199" s="170"/>
    </row>
    <row r="200" spans="1:12" x14ac:dyDescent="0.3">
      <c r="C200" s="150"/>
      <c r="F200" s="150"/>
      <c r="G200" s="150"/>
      <c r="H200" s="152"/>
      <c r="I200" s="300"/>
      <c r="J200" s="170"/>
      <c r="K200" s="170"/>
      <c r="L200" s="170"/>
    </row>
    <row r="201" spans="1:12" x14ac:dyDescent="0.3">
      <c r="A201" s="170"/>
      <c r="C201" s="151" t="s">
        <v>248</v>
      </c>
      <c r="F201" s="152" t="s">
        <v>253</v>
      </c>
      <c r="G201" s="151"/>
      <c r="H201" s="151"/>
      <c r="I201" s="300"/>
      <c r="J201" s="170"/>
      <c r="K201" s="170"/>
      <c r="L201" s="170"/>
    </row>
    <row r="202" spans="1:12" x14ac:dyDescent="0.3">
      <c r="A202" s="170"/>
      <c r="C202" s="153" t="s">
        <v>123</v>
      </c>
      <c r="F202" s="146" t="s">
        <v>249</v>
      </c>
      <c r="I202" s="170"/>
      <c r="J202" s="170"/>
      <c r="K202" s="170"/>
      <c r="L202" s="170"/>
    </row>
    <row r="203" spans="1:12" s="170" customFormat="1" x14ac:dyDescent="0.3">
      <c r="B203" s="146"/>
      <c r="C203" s="153"/>
      <c r="G203" s="153"/>
      <c r="H203" s="153"/>
    </row>
    <row r="204" spans="1:12" s="170" customFormat="1" ht="12.75" x14ac:dyDescent="0.2"/>
    <row r="205" spans="1:12" s="170" customFormat="1" ht="12.75" x14ac:dyDescent="0.2"/>
    <row r="206" spans="1:12" s="170" customFormat="1" ht="12.75" x14ac:dyDescent="0.2"/>
    <row r="207" spans="1:12" s="170" customFormat="1" ht="12.75" x14ac:dyDescent="0.2"/>
  </sheetData>
  <mergeCells count="2">
    <mergeCell ref="A1:D1"/>
    <mergeCell ref="A196:G196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94" xr:uid="{00000000-0002-0000-1600-000000000000}"/>
  </dataValidations>
  <printOptions gridLines="1"/>
  <pageMargins left="0.7" right="0.7" top="0.75" bottom="0.75" header="0.3" footer="0.3"/>
  <pageSetup paperSize="9" scale="64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O21"/>
  <sheetViews>
    <sheetView showGridLines="0" view="pageBreakPreview" zoomScaleSheetLayoutView="100" workbookViewId="0">
      <selection activeCell="L9" sqref="L9"/>
    </sheetView>
  </sheetViews>
  <sheetFormatPr defaultColWidth="9.140625" defaultRowHeight="12.75" x14ac:dyDescent="0.2"/>
  <cols>
    <col min="1" max="1" width="2.7109375" style="274" customWidth="1"/>
    <col min="2" max="2" width="11" style="274" customWidth="1"/>
    <col min="3" max="3" width="23.42578125" style="274" customWidth="1"/>
    <col min="4" max="4" width="13.28515625" style="274" customWidth="1"/>
    <col min="5" max="5" width="10.28515625" style="274" customWidth="1"/>
    <col min="6" max="6" width="11.5703125" style="274" customWidth="1"/>
    <col min="7" max="7" width="12.28515625" style="274" customWidth="1"/>
    <col min="8" max="8" width="16.85546875" style="274" customWidth="1"/>
    <col min="9" max="9" width="17.5703125" style="274" customWidth="1"/>
    <col min="10" max="10" width="25.7109375" style="274" customWidth="1"/>
    <col min="11" max="11" width="12.42578125" style="274" customWidth="1"/>
    <col min="12" max="12" width="24.85546875" style="274" customWidth="1"/>
    <col min="13" max="13" width="18.5703125" style="274" customWidth="1"/>
    <col min="14" max="14" width="0.85546875" style="274" customWidth="1"/>
    <col min="15" max="16384" width="9.140625" style="274"/>
  </cols>
  <sheetData>
    <row r="1" spans="1:15" ht="15" x14ac:dyDescent="0.2">
      <c r="A1" s="533" t="s">
        <v>472</v>
      </c>
      <c r="B1" s="533"/>
      <c r="C1" s="533"/>
      <c r="D1" s="533"/>
      <c r="E1" s="533"/>
      <c r="F1" s="533"/>
      <c r="G1" s="533"/>
      <c r="H1" s="273"/>
      <c r="I1" s="272"/>
      <c r="J1" s="196"/>
      <c r="K1" s="196"/>
      <c r="L1" s="266"/>
      <c r="M1" s="489" t="s">
        <v>94</v>
      </c>
      <c r="N1" s="489"/>
      <c r="O1" s="489"/>
    </row>
    <row r="2" spans="1:15" ht="15" x14ac:dyDescent="0.2">
      <c r="A2" s="272" t="s">
        <v>292</v>
      </c>
      <c r="B2" s="273"/>
      <c r="C2" s="273"/>
      <c r="D2" s="275"/>
      <c r="E2" s="275"/>
      <c r="F2" s="275"/>
      <c r="G2" s="275"/>
      <c r="H2" s="275"/>
      <c r="I2" s="273"/>
      <c r="J2" s="273"/>
      <c r="K2" s="273"/>
      <c r="L2" s="273"/>
      <c r="M2" s="489" t="s">
        <v>1981</v>
      </c>
      <c r="N2" s="489"/>
      <c r="O2" s="489"/>
    </row>
    <row r="3" spans="1:15" x14ac:dyDescent="0.2">
      <c r="A3" s="272"/>
      <c r="B3" s="273"/>
      <c r="C3" s="273"/>
      <c r="D3" s="275"/>
      <c r="E3" s="275"/>
      <c r="F3" s="275"/>
      <c r="G3" s="275"/>
      <c r="H3" s="275"/>
      <c r="I3" s="273"/>
      <c r="J3" s="273"/>
      <c r="K3" s="273"/>
      <c r="L3" s="273"/>
      <c r="M3" s="273"/>
      <c r="N3" s="272"/>
    </row>
    <row r="4" spans="1:15" ht="15" x14ac:dyDescent="0.3">
      <c r="A4" s="107" t="s">
        <v>254</v>
      </c>
      <c r="B4" s="273"/>
      <c r="C4" s="273"/>
      <c r="D4" s="276"/>
      <c r="E4" s="277"/>
      <c r="F4" s="276"/>
      <c r="G4" s="275"/>
      <c r="H4" s="275"/>
      <c r="I4" s="275"/>
      <c r="J4" s="275"/>
      <c r="K4" s="275"/>
      <c r="L4" s="273"/>
      <c r="M4" s="275"/>
      <c r="N4" s="272"/>
    </row>
    <row r="5" spans="1:15" x14ac:dyDescent="0.2">
      <c r="A5" s="278" t="str">
        <f>'ფორმა N1'!D4</f>
        <v>მპგ "ერთიანი ნაციონალური მოძრაობა"</v>
      </c>
      <c r="B5" s="278"/>
      <c r="C5" s="278"/>
      <c r="D5" s="278"/>
      <c r="E5" s="279"/>
      <c r="F5" s="279"/>
      <c r="G5" s="279"/>
      <c r="H5" s="279"/>
      <c r="I5" s="279"/>
      <c r="J5" s="279"/>
      <c r="K5" s="279"/>
      <c r="L5" s="279"/>
      <c r="M5" s="279"/>
      <c r="N5" s="272"/>
    </row>
    <row r="6" spans="1:15" ht="13.5" thickBot="1" x14ac:dyDescent="0.25">
      <c r="A6" s="280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72"/>
    </row>
    <row r="7" spans="1:15" ht="51" x14ac:dyDescent="0.2">
      <c r="A7" s="253" t="s">
        <v>64</v>
      </c>
      <c r="B7" s="155" t="s">
        <v>365</v>
      </c>
      <c r="C7" s="155" t="s">
        <v>366</v>
      </c>
      <c r="D7" s="156" t="s">
        <v>367</v>
      </c>
      <c r="E7" s="156" t="s">
        <v>255</v>
      </c>
      <c r="F7" s="156" t="s">
        <v>457</v>
      </c>
      <c r="G7" s="156" t="s">
        <v>458</v>
      </c>
      <c r="H7" s="155" t="s">
        <v>368</v>
      </c>
      <c r="I7" s="155" t="s">
        <v>369</v>
      </c>
      <c r="J7" s="155" t="s">
        <v>459</v>
      </c>
      <c r="K7" s="156" t="s">
        <v>460</v>
      </c>
      <c r="L7" s="156" t="s">
        <v>491</v>
      </c>
      <c r="M7" s="156" t="s">
        <v>364</v>
      </c>
      <c r="N7" s="272"/>
    </row>
    <row r="8" spans="1:15" x14ac:dyDescent="0.2">
      <c r="A8" s="154">
        <v>1</v>
      </c>
      <c r="B8" s="155">
        <v>2</v>
      </c>
      <c r="C8" s="155">
        <v>3</v>
      </c>
      <c r="D8" s="156">
        <v>4</v>
      </c>
      <c r="E8" s="156">
        <v>5</v>
      </c>
      <c r="F8" s="156">
        <v>6</v>
      </c>
      <c r="G8" s="156">
        <v>7</v>
      </c>
      <c r="H8" s="156">
        <v>8</v>
      </c>
      <c r="I8" s="156">
        <v>9</v>
      </c>
      <c r="J8" s="156">
        <v>10</v>
      </c>
      <c r="K8" s="156">
        <v>11</v>
      </c>
      <c r="L8" s="156">
        <v>12</v>
      </c>
      <c r="M8" s="156">
        <v>13</v>
      </c>
      <c r="N8" s="272"/>
    </row>
    <row r="9" spans="1:15" ht="26.25" x14ac:dyDescent="0.25">
      <c r="A9" s="281">
        <v>1</v>
      </c>
      <c r="B9" s="282" t="s">
        <v>1976</v>
      </c>
      <c r="C9" s="283" t="s">
        <v>1264</v>
      </c>
      <c r="D9" s="281" t="s">
        <v>1977</v>
      </c>
      <c r="E9" s="281"/>
      <c r="F9" s="281">
        <v>102000</v>
      </c>
      <c r="G9" s="281">
        <v>12</v>
      </c>
      <c r="H9" s="281">
        <v>16</v>
      </c>
      <c r="I9" s="473" t="s">
        <v>1978</v>
      </c>
      <c r="J9" s="281" t="s">
        <v>1979</v>
      </c>
      <c r="K9" s="281" t="s">
        <v>1980</v>
      </c>
      <c r="L9" s="281"/>
      <c r="M9" s="284" t="str">
        <f t="shared" ref="M9:M11" si="0">IF(ISBLANK(B9),"",$M$2)</f>
        <v>01/01/2023 - 31/12/2023</v>
      </c>
      <c r="N9" s="272"/>
    </row>
    <row r="10" spans="1:15" ht="15" x14ac:dyDescent="0.25">
      <c r="A10" s="281"/>
      <c r="B10" s="282"/>
      <c r="C10" s="283"/>
      <c r="D10" s="281"/>
      <c r="E10" s="281"/>
      <c r="F10" s="281"/>
      <c r="G10" s="281"/>
      <c r="H10" s="281"/>
      <c r="I10" s="281"/>
      <c r="J10" s="281"/>
      <c r="K10" s="281"/>
      <c r="L10" s="281"/>
      <c r="M10" s="284" t="str">
        <f t="shared" si="0"/>
        <v/>
      </c>
      <c r="N10" s="272"/>
    </row>
    <row r="11" spans="1:15" ht="15" x14ac:dyDescent="0.25">
      <c r="A11" s="285" t="s">
        <v>258</v>
      </c>
      <c r="B11" s="282"/>
      <c r="C11" s="283"/>
      <c r="D11" s="281"/>
      <c r="E11" s="281"/>
      <c r="F11" s="281"/>
      <c r="G11" s="281"/>
      <c r="H11" s="281"/>
      <c r="I11" s="281"/>
      <c r="J11" s="281"/>
      <c r="K11" s="281"/>
      <c r="L11" s="281"/>
      <c r="M11" s="284" t="str">
        <f t="shared" si="0"/>
        <v/>
      </c>
      <c r="N11" s="272"/>
    </row>
    <row r="12" spans="1:15" s="286" customFormat="1" x14ac:dyDescent="0.2"/>
    <row r="13" spans="1:15" ht="33.6" customHeight="1" x14ac:dyDescent="0.2">
      <c r="A13" s="534" t="s">
        <v>492</v>
      </c>
      <c r="B13" s="535"/>
      <c r="C13" s="535"/>
      <c r="D13" s="535"/>
      <c r="E13" s="535"/>
      <c r="F13" s="535"/>
      <c r="G13" s="535"/>
      <c r="H13" s="535"/>
      <c r="I13" s="535"/>
      <c r="J13" s="535"/>
      <c r="K13" s="535"/>
      <c r="L13" s="535"/>
      <c r="M13" s="535"/>
    </row>
    <row r="14" spans="1:15" ht="19.149999999999999" customHeight="1" x14ac:dyDescent="0.2">
      <c r="A14" s="536" t="s">
        <v>484</v>
      </c>
      <c r="B14" s="536"/>
      <c r="C14" s="536"/>
      <c r="D14" s="536"/>
      <c r="E14" s="536"/>
      <c r="F14" s="536"/>
      <c r="G14" s="536"/>
      <c r="H14" s="536"/>
      <c r="I14" s="536"/>
      <c r="J14" s="536"/>
      <c r="K14" s="536"/>
      <c r="L14" s="536"/>
      <c r="M14" s="536"/>
    </row>
    <row r="15" spans="1:15" s="20" customFormat="1" ht="15" x14ac:dyDescent="0.3">
      <c r="B15" s="157" t="s">
        <v>93</v>
      </c>
    </row>
    <row r="16" spans="1:15" s="20" customFormat="1" ht="15" x14ac:dyDescent="0.3">
      <c r="B16" s="157"/>
    </row>
    <row r="17" spans="3:13" s="20" customFormat="1" ht="15" x14ac:dyDescent="0.3">
      <c r="C17" s="159"/>
      <c r="D17" s="158"/>
      <c r="E17" s="158"/>
      <c r="H17" s="159"/>
      <c r="I17" s="159"/>
      <c r="J17" s="158"/>
      <c r="K17" s="158"/>
      <c r="L17" s="158"/>
    </row>
    <row r="18" spans="3:13" s="20" customFormat="1" ht="15" x14ac:dyDescent="0.3">
      <c r="C18" s="160" t="s">
        <v>248</v>
      </c>
      <c r="D18" s="158"/>
      <c r="E18" s="158"/>
      <c r="H18" s="157" t="s">
        <v>294</v>
      </c>
      <c r="M18" s="158"/>
    </row>
    <row r="19" spans="3:13" s="20" customFormat="1" ht="15" x14ac:dyDescent="0.3">
      <c r="C19" s="160" t="s">
        <v>123</v>
      </c>
      <c r="D19" s="158"/>
      <c r="E19" s="158"/>
      <c r="H19" s="161" t="s">
        <v>249</v>
      </c>
      <c r="M19" s="158"/>
    </row>
    <row r="20" spans="3:13" ht="15" x14ac:dyDescent="0.3">
      <c r="C20" s="160"/>
      <c r="F20" s="161"/>
      <c r="J20" s="287"/>
      <c r="K20" s="287"/>
      <c r="L20" s="287"/>
      <c r="M20" s="287"/>
    </row>
    <row r="21" spans="3:13" ht="15" x14ac:dyDescent="0.3">
      <c r="C21" s="160"/>
    </row>
  </sheetData>
  <sheetProtection insertColumns="0" insertRows="0" deleteRows="0"/>
  <mergeCells count="5">
    <mergeCell ref="A1:G1"/>
    <mergeCell ref="A13:M13"/>
    <mergeCell ref="A14:M14"/>
    <mergeCell ref="M1:O1"/>
    <mergeCell ref="M2:O2"/>
  </mergeCells>
  <dataValidations count="4">
    <dataValidation type="list" allowBlank="1" showInputMessage="1" showErrorMessage="1" errorTitle="თარიღის შევსების ინსტრუქცია" error="დღე/თვე/წელი" prompt="დღე/თვე/წელი" sqref="O1" xr:uid="{00000000-0002-0000-1700-000000000000}">
      <formula1>#REF!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1" xr:uid="{00000000-0002-0000-1700-000001000000}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11" xr:uid="{00000000-0002-0000-1700-000002000000}">
      <formula1>11</formula1>
    </dataValidation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11" xr:uid="{00000000-0002-0000-1700-000003000000}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</dataValidations>
  <pageMargins left="0.11811023622047245" right="0.11811023622047245" top="0.35433070866141736" bottom="0.35433070866141736" header="0.31496062992125984" footer="0.31496062992125984"/>
  <pageSetup paperSize="9" scale="70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34"/>
  <sheetViews>
    <sheetView view="pageBreakPreview" topLeftCell="A13" zoomScale="120" zoomScaleNormal="100" zoomScaleSheetLayoutView="120" workbookViewId="0">
      <selection activeCell="B29" sqref="B29"/>
    </sheetView>
  </sheetViews>
  <sheetFormatPr defaultColWidth="9.140625" defaultRowHeight="12.75" x14ac:dyDescent="0.2"/>
  <cols>
    <col min="1" max="1" width="7.28515625" style="162" customWidth="1"/>
    <col min="2" max="2" width="57.28515625" style="162" customWidth="1"/>
    <col min="3" max="3" width="24.140625" style="162" customWidth="1"/>
    <col min="4" max="16384" width="9.140625" style="162"/>
  </cols>
  <sheetData>
    <row r="1" spans="1:3" s="6" customFormat="1" ht="18.75" customHeight="1" x14ac:dyDescent="0.3">
      <c r="A1" s="537" t="s">
        <v>474</v>
      </c>
      <c r="B1" s="537"/>
      <c r="C1" s="227" t="s">
        <v>94</v>
      </c>
    </row>
    <row r="2" spans="1:3" s="6" customFormat="1" ht="15" x14ac:dyDescent="0.3">
      <c r="A2" s="537"/>
      <c r="B2" s="537"/>
      <c r="C2" s="224" t="str">
        <f>'ფორმა N1'!M2</f>
        <v>01/01/2023-31/12/2023</v>
      </c>
    </row>
    <row r="3" spans="1:3" s="6" customFormat="1" ht="15" x14ac:dyDescent="0.3">
      <c r="A3" s="228" t="s">
        <v>124</v>
      </c>
      <c r="B3" s="225"/>
      <c r="C3" s="226"/>
    </row>
    <row r="4" spans="1:3" s="6" customFormat="1" ht="15" x14ac:dyDescent="0.3">
      <c r="A4" s="107"/>
      <c r="B4" s="225"/>
      <c r="C4" s="226"/>
    </row>
    <row r="5" spans="1:3" s="20" customFormat="1" ht="15" x14ac:dyDescent="0.3">
      <c r="A5" s="538" t="s">
        <v>254</v>
      </c>
      <c r="B5" s="538"/>
      <c r="C5" s="107"/>
    </row>
    <row r="6" spans="1:3" s="20" customFormat="1" ht="15" x14ac:dyDescent="0.3">
      <c r="A6" s="465" t="str">
        <f>'ფორმა N1'!D4</f>
        <v>მპგ "ერთიანი ნაციონალური მოძრაობა"</v>
      </c>
      <c r="B6" s="268"/>
      <c r="C6" s="107"/>
    </row>
    <row r="7" spans="1:3" x14ac:dyDescent="0.2">
      <c r="A7" s="229"/>
      <c r="B7" s="229"/>
      <c r="C7" s="229"/>
    </row>
    <row r="8" spans="1:3" x14ac:dyDescent="0.2">
      <c r="A8" s="229"/>
      <c r="B8" s="229"/>
      <c r="C8" s="229"/>
    </row>
    <row r="9" spans="1:3" ht="30" customHeight="1" x14ac:dyDescent="0.2">
      <c r="A9" s="230" t="s">
        <v>64</v>
      </c>
      <c r="B9" s="230" t="s">
        <v>11</v>
      </c>
      <c r="C9" s="231" t="s">
        <v>9</v>
      </c>
    </row>
    <row r="10" spans="1:3" ht="15" x14ac:dyDescent="0.3">
      <c r="A10" s="232">
        <v>1</v>
      </c>
      <c r="B10" s="233" t="s">
        <v>57</v>
      </c>
      <c r="C10" s="234">
        <f>'ფორმა N4'!D11+'ფორმა N5'!D9</f>
        <v>2949607.9599999995</v>
      </c>
    </row>
    <row r="11" spans="1:3" ht="15" x14ac:dyDescent="0.3">
      <c r="A11" s="235">
        <v>1.1000000000000001</v>
      </c>
      <c r="B11" s="233" t="s">
        <v>418</v>
      </c>
      <c r="C11" s="236">
        <f>'ფორმა N4'!D39+'ფორმა N5'!D37</f>
        <v>31609.199999999997</v>
      </c>
    </row>
    <row r="12" spans="1:3" ht="15" x14ac:dyDescent="0.3">
      <c r="A12" s="237" t="s">
        <v>30</v>
      </c>
      <c r="B12" s="233" t="s">
        <v>419</v>
      </c>
      <c r="C12" s="236">
        <f>'ფორმა N4'!D40+'ფორმა N5'!D38</f>
        <v>0</v>
      </c>
    </row>
    <row r="13" spans="1:3" ht="15" x14ac:dyDescent="0.3">
      <c r="A13" s="235">
        <v>1.2</v>
      </c>
      <c r="B13" s="233" t="s">
        <v>58</v>
      </c>
      <c r="C13" s="236">
        <f>'ფორმა N4'!D12+'ფორმა N5'!D10</f>
        <v>876565.21999999951</v>
      </c>
    </row>
    <row r="14" spans="1:3" ht="15" x14ac:dyDescent="0.3">
      <c r="A14" s="235">
        <v>1.3</v>
      </c>
      <c r="B14" s="233" t="s">
        <v>413</v>
      </c>
      <c r="C14" s="236">
        <f>'ფორმა N4'!D17+'ფორმა N5'!D15</f>
        <v>56802.369999999995</v>
      </c>
    </row>
    <row r="15" spans="1:3" ht="15" x14ac:dyDescent="0.2">
      <c r="A15" s="539"/>
      <c r="B15" s="539"/>
      <c r="C15" s="539"/>
    </row>
    <row r="16" spans="1:3" ht="30" customHeight="1" x14ac:dyDescent="0.2">
      <c r="A16" s="230" t="s">
        <v>64</v>
      </c>
      <c r="B16" s="230" t="s">
        <v>230</v>
      </c>
      <c r="C16" s="231" t="s">
        <v>67</v>
      </c>
    </row>
    <row r="17" spans="1:4" ht="15" x14ac:dyDescent="0.3">
      <c r="A17" s="232">
        <v>2</v>
      </c>
      <c r="B17" s="233" t="s">
        <v>420</v>
      </c>
      <c r="C17" s="238">
        <f>'ფორმა N2'!D9+'ფორმა N3'!D9</f>
        <v>2932020.9599999995</v>
      </c>
    </row>
    <row r="18" spans="1:4" ht="15" x14ac:dyDescent="0.3">
      <c r="A18" s="239">
        <v>2.1</v>
      </c>
      <c r="B18" s="233" t="s">
        <v>421</v>
      </c>
      <c r="C18" s="233">
        <f>'ფორმა N2'!D17+'ფორმა N3'!D17</f>
        <v>2199634.9199999995</v>
      </c>
    </row>
    <row r="19" spans="1:4" ht="15" x14ac:dyDescent="0.3">
      <c r="A19" s="239">
        <v>2.2000000000000002</v>
      </c>
      <c r="B19" s="233" t="s">
        <v>422</v>
      </c>
      <c r="C19" s="233">
        <f>'ფორმა N2'!D18+'ფორმა N3'!D18</f>
        <v>0</v>
      </c>
    </row>
    <row r="20" spans="1:4" ht="15" x14ac:dyDescent="0.3">
      <c r="A20" s="239">
        <v>2.2999999999999998</v>
      </c>
      <c r="B20" s="233" t="s">
        <v>423</v>
      </c>
      <c r="C20" s="240">
        <f>SUM(C21:C25)</f>
        <v>674958</v>
      </c>
    </row>
    <row r="21" spans="1:4" ht="15" x14ac:dyDescent="0.3">
      <c r="A21" s="237" t="s">
        <v>424</v>
      </c>
      <c r="B21" s="241" t="s">
        <v>425</v>
      </c>
      <c r="C21" s="233">
        <f>'ფორმა N2'!D13+'ფორმა N3'!D13</f>
        <v>614098</v>
      </c>
    </row>
    <row r="22" spans="1:4" ht="15" x14ac:dyDescent="0.3">
      <c r="A22" s="237" t="s">
        <v>426</v>
      </c>
      <c r="B22" s="241" t="s">
        <v>427</v>
      </c>
      <c r="C22" s="233">
        <f>'ფორმა N2'!C30+'ფორმა N3'!C30</f>
        <v>60860</v>
      </c>
    </row>
    <row r="23" spans="1:4" ht="15" x14ac:dyDescent="0.3">
      <c r="A23" s="237" t="s">
        <v>428</v>
      </c>
      <c r="B23" s="241" t="s">
        <v>429</v>
      </c>
      <c r="C23" s="233">
        <v>0</v>
      </c>
    </row>
    <row r="24" spans="1:4" ht="15" x14ac:dyDescent="0.3">
      <c r="A24" s="237" t="s">
        <v>430</v>
      </c>
      <c r="B24" s="241" t="s">
        <v>431</v>
      </c>
      <c r="C24" s="233">
        <v>0</v>
      </c>
    </row>
    <row r="25" spans="1:4" ht="15" x14ac:dyDescent="0.3">
      <c r="A25" s="237" t="s">
        <v>432</v>
      </c>
      <c r="B25" s="241" t="s">
        <v>433</v>
      </c>
      <c r="C25" s="233">
        <v>0</v>
      </c>
    </row>
    <row r="26" spans="1:4" ht="15" x14ac:dyDescent="0.3">
      <c r="A26" s="242"/>
      <c r="B26" s="243"/>
      <c r="C26" s="244"/>
    </row>
    <row r="27" spans="1:4" ht="15" x14ac:dyDescent="0.3">
      <c r="A27" s="242"/>
      <c r="B27" s="243"/>
      <c r="C27" s="244"/>
    </row>
    <row r="28" spans="1:4" ht="15" x14ac:dyDescent="0.3">
      <c r="A28" s="20"/>
      <c r="B28" s="20"/>
      <c r="C28" s="20"/>
      <c r="D28" s="221"/>
    </row>
    <row r="29" spans="1:4" ht="15" x14ac:dyDescent="0.3">
      <c r="A29" s="157" t="s">
        <v>93</v>
      </c>
      <c r="B29" s="20"/>
      <c r="C29" s="20"/>
      <c r="D29" s="221"/>
    </row>
    <row r="30" spans="1:4" ht="15" x14ac:dyDescent="0.3">
      <c r="A30" s="20"/>
      <c r="B30" s="20"/>
      <c r="C30" s="20"/>
      <c r="D30" s="221"/>
    </row>
    <row r="31" spans="1:4" ht="15" x14ac:dyDescent="0.3">
      <c r="A31" s="20"/>
      <c r="B31" s="20"/>
      <c r="C31" s="20"/>
      <c r="D31" s="220"/>
    </row>
    <row r="32" spans="1:4" ht="15" x14ac:dyDescent="0.3">
      <c r="B32" s="157" t="s">
        <v>251</v>
      </c>
      <c r="C32" s="20"/>
      <c r="D32" s="220"/>
    </row>
    <row r="33" spans="2:4" ht="15" x14ac:dyDescent="0.3">
      <c r="B33" s="20" t="s">
        <v>250</v>
      </c>
      <c r="C33" s="20"/>
      <c r="D33" s="220"/>
    </row>
    <row r="34" spans="2:4" x14ac:dyDescent="0.2">
      <c r="B34" s="245" t="s">
        <v>123</v>
      </c>
      <c r="D34" s="246"/>
    </row>
  </sheetData>
  <mergeCells count="3">
    <mergeCell ref="A1:B2"/>
    <mergeCell ref="A5:B5"/>
    <mergeCell ref="A15:C15"/>
  </mergeCells>
  <pageMargins left="0.7" right="0.7" top="0.75" bottom="0.75" header="0.3" footer="0.3"/>
  <pageSetup orientation="portrait" verticalDpi="4294967295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203</v>
      </c>
      <c r="C1" t="s">
        <v>183</v>
      </c>
      <c r="E1" t="s">
        <v>208</v>
      </c>
      <c r="G1" t="s">
        <v>217</v>
      </c>
    </row>
    <row r="2" spans="1:7" ht="15" x14ac:dyDescent="0.2">
      <c r="A2" s="58">
        <v>40907</v>
      </c>
      <c r="C2" t="s">
        <v>184</v>
      </c>
      <c r="E2" t="s">
        <v>212</v>
      </c>
      <c r="G2" s="59" t="s">
        <v>218</v>
      </c>
    </row>
    <row r="3" spans="1:7" ht="15" x14ac:dyDescent="0.2">
      <c r="A3" s="58">
        <v>40908</v>
      </c>
      <c r="C3" t="s">
        <v>185</v>
      </c>
      <c r="E3" t="s">
        <v>213</v>
      </c>
      <c r="G3" s="59" t="s">
        <v>219</v>
      </c>
    </row>
    <row r="4" spans="1:7" ht="15" x14ac:dyDescent="0.2">
      <c r="A4" s="58">
        <v>40909</v>
      </c>
      <c r="C4" t="s">
        <v>186</v>
      </c>
      <c r="E4" t="s">
        <v>214</v>
      </c>
      <c r="G4" s="59" t="s">
        <v>220</v>
      </c>
    </row>
    <row r="5" spans="1:7" x14ac:dyDescent="0.2">
      <c r="A5" s="58">
        <v>40910</v>
      </c>
      <c r="C5" t="s">
        <v>187</v>
      </c>
      <c r="E5" t="s">
        <v>215</v>
      </c>
    </row>
    <row r="6" spans="1:7" x14ac:dyDescent="0.2">
      <c r="A6" s="58">
        <v>40911</v>
      </c>
      <c r="C6" t="s">
        <v>188</v>
      </c>
    </row>
    <row r="7" spans="1:7" x14ac:dyDescent="0.2">
      <c r="A7" s="58">
        <v>40912</v>
      </c>
      <c r="C7" t="s">
        <v>189</v>
      </c>
    </row>
    <row r="8" spans="1:7" x14ac:dyDescent="0.2">
      <c r="A8" s="58">
        <v>40913</v>
      </c>
      <c r="C8" t="s">
        <v>190</v>
      </c>
    </row>
    <row r="9" spans="1:7" x14ac:dyDescent="0.2">
      <c r="A9" s="58">
        <v>40914</v>
      </c>
      <c r="C9" t="s">
        <v>191</v>
      </c>
    </row>
    <row r="10" spans="1:7" x14ac:dyDescent="0.2">
      <c r="A10" s="58">
        <v>40915</v>
      </c>
      <c r="C10" t="s">
        <v>192</v>
      </c>
    </row>
    <row r="11" spans="1:7" x14ac:dyDescent="0.2">
      <c r="A11" s="58">
        <v>40916</v>
      </c>
      <c r="C11" t="s">
        <v>193</v>
      </c>
    </row>
    <row r="12" spans="1:7" x14ac:dyDescent="0.2">
      <c r="A12" s="58">
        <v>40917</v>
      </c>
      <c r="C12" t="s">
        <v>194</v>
      </c>
    </row>
    <row r="13" spans="1:7" x14ac:dyDescent="0.2">
      <c r="A13" s="58">
        <v>40918</v>
      </c>
      <c r="C13" t="s">
        <v>195</v>
      </c>
    </row>
    <row r="14" spans="1:7" x14ac:dyDescent="0.2">
      <c r="A14" s="58">
        <v>40919</v>
      </c>
      <c r="C14" t="s">
        <v>196</v>
      </c>
    </row>
    <row r="15" spans="1:7" x14ac:dyDescent="0.2">
      <c r="A15" s="58">
        <v>40920</v>
      </c>
      <c r="C15" t="s">
        <v>197</v>
      </c>
    </row>
    <row r="16" spans="1:7" x14ac:dyDescent="0.2">
      <c r="A16" s="58">
        <v>40921</v>
      </c>
      <c r="C16" t="s">
        <v>198</v>
      </c>
    </row>
    <row r="17" spans="1:3" x14ac:dyDescent="0.2">
      <c r="A17" s="58">
        <v>40922</v>
      </c>
      <c r="C17" t="s">
        <v>199</v>
      </c>
    </row>
    <row r="18" spans="1:3" x14ac:dyDescent="0.2">
      <c r="A18" s="58">
        <v>40923</v>
      </c>
      <c r="C18" t="s">
        <v>200</v>
      </c>
    </row>
    <row r="19" spans="1:3" x14ac:dyDescent="0.2">
      <c r="A19" s="58">
        <v>40924</v>
      </c>
      <c r="C19" t="s">
        <v>201</v>
      </c>
    </row>
    <row r="20" spans="1:3" x14ac:dyDescent="0.2">
      <c r="A20" s="58">
        <v>40925</v>
      </c>
      <c r="C20" t="s">
        <v>202</v>
      </c>
    </row>
    <row r="21" spans="1:3" x14ac:dyDescent="0.2">
      <c r="A21" s="58">
        <v>40926</v>
      </c>
    </row>
    <row r="22" spans="1:3" x14ac:dyDescent="0.2">
      <c r="A22" s="58">
        <v>40927</v>
      </c>
    </row>
    <row r="23" spans="1:3" x14ac:dyDescent="0.2">
      <c r="A23" s="58">
        <v>40928</v>
      </c>
    </row>
    <row r="24" spans="1:3" x14ac:dyDescent="0.2">
      <c r="A24" s="58">
        <v>40929</v>
      </c>
    </row>
    <row r="25" spans="1:3" x14ac:dyDescent="0.2">
      <c r="A25" s="58">
        <v>40930</v>
      </c>
    </row>
    <row r="26" spans="1:3" x14ac:dyDescent="0.2">
      <c r="A26" s="58">
        <v>40931</v>
      </c>
    </row>
    <row r="27" spans="1:3" x14ac:dyDescent="0.2">
      <c r="A27" s="58">
        <v>40932</v>
      </c>
    </row>
    <row r="28" spans="1:3" x14ac:dyDescent="0.2">
      <c r="A28" s="58">
        <v>40933</v>
      </c>
    </row>
    <row r="29" spans="1:3" x14ac:dyDescent="0.2">
      <c r="A29" s="58">
        <v>40934</v>
      </c>
    </row>
    <row r="30" spans="1:3" x14ac:dyDescent="0.2">
      <c r="A30" s="58">
        <v>40935</v>
      </c>
    </row>
    <row r="31" spans="1:3" x14ac:dyDescent="0.2">
      <c r="A31" s="58">
        <v>40936</v>
      </c>
    </row>
    <row r="32" spans="1:3" x14ac:dyDescent="0.2">
      <c r="A32" s="58">
        <v>40937</v>
      </c>
    </row>
    <row r="33" spans="1:1" x14ac:dyDescent="0.2">
      <c r="A33" s="58">
        <v>40938</v>
      </c>
    </row>
    <row r="34" spans="1:1" x14ac:dyDescent="0.2">
      <c r="A34" s="58">
        <v>40939</v>
      </c>
    </row>
    <row r="35" spans="1:1" x14ac:dyDescent="0.2">
      <c r="A35" s="58">
        <v>40941</v>
      </c>
    </row>
    <row r="36" spans="1:1" x14ac:dyDescent="0.2">
      <c r="A36" s="58">
        <v>40942</v>
      </c>
    </row>
    <row r="37" spans="1:1" x14ac:dyDescent="0.2">
      <c r="A37" s="58">
        <v>40943</v>
      </c>
    </row>
    <row r="38" spans="1:1" x14ac:dyDescent="0.2">
      <c r="A38" s="58">
        <v>40944</v>
      </c>
    </row>
    <row r="39" spans="1:1" x14ac:dyDescent="0.2">
      <c r="A39" s="58">
        <v>40945</v>
      </c>
    </row>
    <row r="40" spans="1:1" x14ac:dyDescent="0.2">
      <c r="A40" s="58">
        <v>40946</v>
      </c>
    </row>
    <row r="41" spans="1:1" x14ac:dyDescent="0.2">
      <c r="A41" s="58">
        <v>40947</v>
      </c>
    </row>
    <row r="42" spans="1:1" x14ac:dyDescent="0.2">
      <c r="A42" s="58">
        <v>40948</v>
      </c>
    </row>
    <row r="43" spans="1:1" x14ac:dyDescent="0.2">
      <c r="A43" s="58">
        <v>40949</v>
      </c>
    </row>
    <row r="44" spans="1:1" x14ac:dyDescent="0.2">
      <c r="A44" s="58">
        <v>40950</v>
      </c>
    </row>
    <row r="45" spans="1:1" x14ac:dyDescent="0.2">
      <c r="A45" s="58">
        <v>40951</v>
      </c>
    </row>
    <row r="46" spans="1:1" x14ac:dyDescent="0.2">
      <c r="A46" s="58">
        <v>40952</v>
      </c>
    </row>
    <row r="47" spans="1:1" x14ac:dyDescent="0.2">
      <c r="A47" s="58">
        <v>40953</v>
      </c>
    </row>
    <row r="48" spans="1:1" x14ac:dyDescent="0.2">
      <c r="A48" s="58">
        <v>40954</v>
      </c>
    </row>
    <row r="49" spans="1:1" x14ac:dyDescent="0.2">
      <c r="A49" s="58">
        <v>40955</v>
      </c>
    </row>
    <row r="50" spans="1:1" x14ac:dyDescent="0.2">
      <c r="A50" s="58">
        <v>40956</v>
      </c>
    </row>
    <row r="51" spans="1:1" x14ac:dyDescent="0.2">
      <c r="A51" s="58">
        <v>40957</v>
      </c>
    </row>
    <row r="52" spans="1:1" x14ac:dyDescent="0.2">
      <c r="A52" s="58">
        <v>40958</v>
      </c>
    </row>
    <row r="53" spans="1:1" x14ac:dyDescent="0.2">
      <c r="A53" s="58">
        <v>40959</v>
      </c>
    </row>
    <row r="54" spans="1:1" x14ac:dyDescent="0.2">
      <c r="A54" s="58">
        <v>40960</v>
      </c>
    </row>
    <row r="55" spans="1:1" x14ac:dyDescent="0.2">
      <c r="A55" s="58">
        <v>40961</v>
      </c>
    </row>
    <row r="56" spans="1:1" x14ac:dyDescent="0.2">
      <c r="A56" s="58">
        <v>40962</v>
      </c>
    </row>
    <row r="57" spans="1:1" x14ac:dyDescent="0.2">
      <c r="A57" s="58">
        <v>40963</v>
      </c>
    </row>
    <row r="58" spans="1:1" x14ac:dyDescent="0.2">
      <c r="A58" s="58">
        <v>40964</v>
      </c>
    </row>
    <row r="59" spans="1:1" x14ac:dyDescent="0.2">
      <c r="A59" s="58">
        <v>40965</v>
      </c>
    </row>
    <row r="60" spans="1:1" x14ac:dyDescent="0.2">
      <c r="A60" s="58">
        <v>40966</v>
      </c>
    </row>
    <row r="61" spans="1:1" x14ac:dyDescent="0.2">
      <c r="A61" s="58">
        <v>40967</v>
      </c>
    </row>
    <row r="62" spans="1:1" x14ac:dyDescent="0.2">
      <c r="A62" s="58">
        <v>40968</v>
      </c>
    </row>
    <row r="63" spans="1:1" x14ac:dyDescent="0.2">
      <c r="A63" s="58">
        <v>40969</v>
      </c>
    </row>
    <row r="64" spans="1:1" x14ac:dyDescent="0.2">
      <c r="A64" s="58">
        <v>40970</v>
      </c>
    </row>
    <row r="65" spans="1:1" x14ac:dyDescent="0.2">
      <c r="A65" s="58">
        <v>40971</v>
      </c>
    </row>
    <row r="66" spans="1:1" x14ac:dyDescent="0.2">
      <c r="A66" s="58">
        <v>40972</v>
      </c>
    </row>
    <row r="67" spans="1:1" x14ac:dyDescent="0.2">
      <c r="A67" s="58">
        <v>40973</v>
      </c>
    </row>
    <row r="68" spans="1:1" x14ac:dyDescent="0.2">
      <c r="A68" s="58">
        <v>40974</v>
      </c>
    </row>
    <row r="69" spans="1:1" x14ac:dyDescent="0.2">
      <c r="A69" s="58">
        <v>40975</v>
      </c>
    </row>
    <row r="70" spans="1:1" x14ac:dyDescent="0.2">
      <c r="A70" s="58">
        <v>40976</v>
      </c>
    </row>
    <row r="71" spans="1:1" x14ac:dyDescent="0.2">
      <c r="A71" s="58">
        <v>40977</v>
      </c>
    </row>
    <row r="72" spans="1:1" x14ac:dyDescent="0.2">
      <c r="A72" s="58">
        <v>40978</v>
      </c>
    </row>
    <row r="73" spans="1:1" x14ac:dyDescent="0.2">
      <c r="A73" s="58">
        <v>40979</v>
      </c>
    </row>
    <row r="74" spans="1:1" x14ac:dyDescent="0.2">
      <c r="A74" s="58">
        <v>40980</v>
      </c>
    </row>
    <row r="75" spans="1:1" x14ac:dyDescent="0.2">
      <c r="A75" s="58">
        <v>40981</v>
      </c>
    </row>
    <row r="76" spans="1:1" x14ac:dyDescent="0.2">
      <c r="A76" s="58">
        <v>40982</v>
      </c>
    </row>
    <row r="77" spans="1:1" x14ac:dyDescent="0.2">
      <c r="A77" s="58">
        <v>40983</v>
      </c>
    </row>
    <row r="78" spans="1:1" x14ac:dyDescent="0.2">
      <c r="A78" s="58">
        <v>40984</v>
      </c>
    </row>
    <row r="79" spans="1:1" x14ac:dyDescent="0.2">
      <c r="A79" s="58">
        <v>40985</v>
      </c>
    </row>
    <row r="80" spans="1:1" x14ac:dyDescent="0.2">
      <c r="A80" s="58">
        <v>40986</v>
      </c>
    </row>
    <row r="81" spans="1:1" x14ac:dyDescent="0.2">
      <c r="A81" s="58">
        <v>40987</v>
      </c>
    </row>
    <row r="82" spans="1:1" x14ac:dyDescent="0.2">
      <c r="A82" s="58">
        <v>40988</v>
      </c>
    </row>
    <row r="83" spans="1:1" x14ac:dyDescent="0.2">
      <c r="A83" s="58">
        <v>40989</v>
      </c>
    </row>
    <row r="84" spans="1:1" x14ac:dyDescent="0.2">
      <c r="A84" s="58">
        <v>40990</v>
      </c>
    </row>
    <row r="85" spans="1:1" x14ac:dyDescent="0.2">
      <c r="A85" s="58">
        <v>40991</v>
      </c>
    </row>
    <row r="86" spans="1:1" x14ac:dyDescent="0.2">
      <c r="A86" s="58">
        <v>40992</v>
      </c>
    </row>
    <row r="87" spans="1:1" x14ac:dyDescent="0.2">
      <c r="A87" s="58">
        <v>40993</v>
      </c>
    </row>
    <row r="88" spans="1:1" x14ac:dyDescent="0.2">
      <c r="A88" s="58">
        <v>40994</v>
      </c>
    </row>
    <row r="89" spans="1:1" x14ac:dyDescent="0.2">
      <c r="A89" s="58">
        <v>40995</v>
      </c>
    </row>
    <row r="90" spans="1:1" x14ac:dyDescent="0.2">
      <c r="A90" s="58">
        <v>40996</v>
      </c>
    </row>
    <row r="91" spans="1:1" x14ac:dyDescent="0.2">
      <c r="A91" s="58">
        <v>40997</v>
      </c>
    </row>
    <row r="92" spans="1:1" x14ac:dyDescent="0.2">
      <c r="A92" s="58">
        <v>40998</v>
      </c>
    </row>
    <row r="93" spans="1:1" x14ac:dyDescent="0.2">
      <c r="A93" s="58">
        <v>40999</v>
      </c>
    </row>
    <row r="94" spans="1:1" x14ac:dyDescent="0.2">
      <c r="A94" s="58">
        <v>41000</v>
      </c>
    </row>
    <row r="95" spans="1:1" x14ac:dyDescent="0.2">
      <c r="A95" s="58">
        <v>41001</v>
      </c>
    </row>
    <row r="96" spans="1:1" x14ac:dyDescent="0.2">
      <c r="A96" s="58">
        <v>41002</v>
      </c>
    </row>
    <row r="97" spans="1:1" x14ac:dyDescent="0.2">
      <c r="A97" s="58">
        <v>41003</v>
      </c>
    </row>
    <row r="98" spans="1:1" x14ac:dyDescent="0.2">
      <c r="A98" s="58">
        <v>41004</v>
      </c>
    </row>
    <row r="99" spans="1:1" x14ac:dyDescent="0.2">
      <c r="A99" s="58">
        <v>41005</v>
      </c>
    </row>
    <row r="100" spans="1:1" x14ac:dyDescent="0.2">
      <c r="A100" s="58">
        <v>41006</v>
      </c>
    </row>
    <row r="101" spans="1:1" x14ac:dyDescent="0.2">
      <c r="A101" s="58">
        <v>41007</v>
      </c>
    </row>
    <row r="102" spans="1:1" x14ac:dyDescent="0.2">
      <c r="A102" s="58">
        <v>41008</v>
      </c>
    </row>
    <row r="103" spans="1:1" x14ac:dyDescent="0.2">
      <c r="A103" s="58">
        <v>41009</v>
      </c>
    </row>
    <row r="104" spans="1:1" x14ac:dyDescent="0.2">
      <c r="A104" s="58">
        <v>41010</v>
      </c>
    </row>
    <row r="105" spans="1:1" x14ac:dyDescent="0.2">
      <c r="A105" s="58">
        <v>41011</v>
      </c>
    </row>
    <row r="106" spans="1:1" x14ac:dyDescent="0.2">
      <c r="A106" s="58">
        <v>41012</v>
      </c>
    </row>
    <row r="107" spans="1:1" x14ac:dyDescent="0.2">
      <c r="A107" s="58">
        <v>41013</v>
      </c>
    </row>
    <row r="108" spans="1:1" x14ac:dyDescent="0.2">
      <c r="A108" s="58">
        <v>41014</v>
      </c>
    </row>
    <row r="109" spans="1:1" x14ac:dyDescent="0.2">
      <c r="A109" s="58">
        <v>41015</v>
      </c>
    </row>
    <row r="110" spans="1:1" x14ac:dyDescent="0.2">
      <c r="A110" s="58">
        <v>41016</v>
      </c>
    </row>
    <row r="111" spans="1:1" x14ac:dyDescent="0.2">
      <c r="A111" s="58">
        <v>41017</v>
      </c>
    </row>
    <row r="112" spans="1:1" x14ac:dyDescent="0.2">
      <c r="A112" s="58">
        <v>41018</v>
      </c>
    </row>
    <row r="113" spans="1:1" x14ac:dyDescent="0.2">
      <c r="A113" s="58">
        <v>41019</v>
      </c>
    </row>
    <row r="114" spans="1:1" x14ac:dyDescent="0.2">
      <c r="A114" s="58">
        <v>41020</v>
      </c>
    </row>
    <row r="115" spans="1:1" x14ac:dyDescent="0.2">
      <c r="A115" s="58">
        <v>41021</v>
      </c>
    </row>
    <row r="116" spans="1:1" x14ac:dyDescent="0.2">
      <c r="A116" s="58">
        <v>41022</v>
      </c>
    </row>
    <row r="117" spans="1:1" x14ac:dyDescent="0.2">
      <c r="A117" s="58">
        <v>41023</v>
      </c>
    </row>
    <row r="118" spans="1:1" x14ac:dyDescent="0.2">
      <c r="A118" s="58">
        <v>41024</v>
      </c>
    </row>
    <row r="119" spans="1:1" x14ac:dyDescent="0.2">
      <c r="A119" s="58">
        <v>41025</v>
      </c>
    </row>
    <row r="120" spans="1:1" x14ac:dyDescent="0.2">
      <c r="A120" s="58">
        <v>41026</v>
      </c>
    </row>
    <row r="121" spans="1:1" x14ac:dyDescent="0.2">
      <c r="A121" s="58">
        <v>41027</v>
      </c>
    </row>
    <row r="122" spans="1:1" x14ac:dyDescent="0.2">
      <c r="A122" s="58">
        <v>41028</v>
      </c>
    </row>
    <row r="123" spans="1:1" x14ac:dyDescent="0.2">
      <c r="A123" s="58">
        <v>41029</v>
      </c>
    </row>
    <row r="124" spans="1:1" x14ac:dyDescent="0.2">
      <c r="A124" s="58">
        <v>41030</v>
      </c>
    </row>
    <row r="125" spans="1:1" x14ac:dyDescent="0.2">
      <c r="A125" s="58">
        <v>41031</v>
      </c>
    </row>
    <row r="126" spans="1:1" x14ac:dyDescent="0.2">
      <c r="A126" s="58">
        <v>41032</v>
      </c>
    </row>
    <row r="127" spans="1:1" x14ac:dyDescent="0.2">
      <c r="A127" s="58">
        <v>41033</v>
      </c>
    </row>
    <row r="128" spans="1:1" x14ac:dyDescent="0.2">
      <c r="A128" s="58">
        <v>41034</v>
      </c>
    </row>
    <row r="129" spans="1:1" x14ac:dyDescent="0.2">
      <c r="A129" s="58">
        <v>41035</v>
      </c>
    </row>
    <row r="130" spans="1:1" x14ac:dyDescent="0.2">
      <c r="A130" s="58">
        <v>41036</v>
      </c>
    </row>
    <row r="131" spans="1:1" x14ac:dyDescent="0.2">
      <c r="A131" s="58">
        <v>41037</v>
      </c>
    </row>
    <row r="132" spans="1:1" x14ac:dyDescent="0.2">
      <c r="A132" s="58">
        <v>41038</v>
      </c>
    </row>
    <row r="133" spans="1:1" x14ac:dyDescent="0.2">
      <c r="A133" s="58">
        <v>41039</v>
      </c>
    </row>
    <row r="134" spans="1:1" x14ac:dyDescent="0.2">
      <c r="A134" s="58">
        <v>41040</v>
      </c>
    </row>
    <row r="135" spans="1:1" x14ac:dyDescent="0.2">
      <c r="A135" s="58">
        <v>41041</v>
      </c>
    </row>
    <row r="136" spans="1:1" x14ac:dyDescent="0.2">
      <c r="A136" s="58">
        <v>41042</v>
      </c>
    </row>
    <row r="137" spans="1:1" x14ac:dyDescent="0.2">
      <c r="A137" s="58">
        <v>41043</v>
      </c>
    </row>
    <row r="138" spans="1:1" x14ac:dyDescent="0.2">
      <c r="A138" s="58">
        <v>41044</v>
      </c>
    </row>
    <row r="139" spans="1:1" x14ac:dyDescent="0.2">
      <c r="A139" s="58">
        <v>41045</v>
      </c>
    </row>
    <row r="140" spans="1:1" x14ac:dyDescent="0.2">
      <c r="A140" s="58">
        <v>41046</v>
      </c>
    </row>
    <row r="141" spans="1:1" x14ac:dyDescent="0.2">
      <c r="A141" s="58">
        <v>41047</v>
      </c>
    </row>
    <row r="142" spans="1:1" x14ac:dyDescent="0.2">
      <c r="A142" s="58">
        <v>41048</v>
      </c>
    </row>
    <row r="143" spans="1:1" x14ac:dyDescent="0.2">
      <c r="A143" s="58">
        <v>41049</v>
      </c>
    </row>
    <row r="144" spans="1:1" x14ac:dyDescent="0.2">
      <c r="A144" s="58">
        <v>41050</v>
      </c>
    </row>
    <row r="145" spans="1:1" x14ac:dyDescent="0.2">
      <c r="A145" s="58">
        <v>41051</v>
      </c>
    </row>
    <row r="146" spans="1:1" x14ac:dyDescent="0.2">
      <c r="A146" s="58">
        <v>41052</v>
      </c>
    </row>
    <row r="147" spans="1:1" x14ac:dyDescent="0.2">
      <c r="A147" s="58">
        <v>41053</v>
      </c>
    </row>
    <row r="148" spans="1:1" x14ac:dyDescent="0.2">
      <c r="A148" s="58">
        <v>41054</v>
      </c>
    </row>
    <row r="149" spans="1:1" x14ac:dyDescent="0.2">
      <c r="A149" s="58">
        <v>41055</v>
      </c>
    </row>
    <row r="150" spans="1:1" x14ac:dyDescent="0.2">
      <c r="A150" s="58">
        <v>41056</v>
      </c>
    </row>
    <row r="151" spans="1:1" x14ac:dyDescent="0.2">
      <c r="A151" s="58">
        <v>41057</v>
      </c>
    </row>
    <row r="152" spans="1:1" x14ac:dyDescent="0.2">
      <c r="A152" s="58">
        <v>41058</v>
      </c>
    </row>
    <row r="153" spans="1:1" x14ac:dyDescent="0.2">
      <c r="A153" s="58">
        <v>41059</v>
      </c>
    </row>
    <row r="154" spans="1:1" x14ac:dyDescent="0.2">
      <c r="A154" s="58">
        <v>41060</v>
      </c>
    </row>
    <row r="155" spans="1:1" x14ac:dyDescent="0.2">
      <c r="A155" s="58">
        <v>41061</v>
      </c>
    </row>
    <row r="156" spans="1:1" x14ac:dyDescent="0.2">
      <c r="A156" s="58">
        <v>41062</v>
      </c>
    </row>
    <row r="157" spans="1:1" x14ac:dyDescent="0.2">
      <c r="A157" s="58">
        <v>41063</v>
      </c>
    </row>
    <row r="158" spans="1:1" x14ac:dyDescent="0.2">
      <c r="A158" s="58">
        <v>41064</v>
      </c>
    </row>
    <row r="159" spans="1:1" x14ac:dyDescent="0.2">
      <c r="A159" s="58">
        <v>41065</v>
      </c>
    </row>
    <row r="160" spans="1:1" x14ac:dyDescent="0.2">
      <c r="A160" s="58">
        <v>41066</v>
      </c>
    </row>
    <row r="161" spans="1:1" x14ac:dyDescent="0.2">
      <c r="A161" s="58">
        <v>41067</v>
      </c>
    </row>
    <row r="162" spans="1:1" x14ac:dyDescent="0.2">
      <c r="A162" s="58">
        <v>41068</v>
      </c>
    </row>
    <row r="163" spans="1:1" x14ac:dyDescent="0.2">
      <c r="A163" s="58">
        <v>41069</v>
      </c>
    </row>
    <row r="164" spans="1:1" x14ac:dyDescent="0.2">
      <c r="A164" s="58">
        <v>41070</v>
      </c>
    </row>
    <row r="165" spans="1:1" x14ac:dyDescent="0.2">
      <c r="A165" s="58">
        <v>41071</v>
      </c>
    </row>
    <row r="166" spans="1:1" x14ac:dyDescent="0.2">
      <c r="A166" s="58">
        <v>41072</v>
      </c>
    </row>
    <row r="167" spans="1:1" x14ac:dyDescent="0.2">
      <c r="A167" s="58">
        <v>41073</v>
      </c>
    </row>
    <row r="168" spans="1:1" x14ac:dyDescent="0.2">
      <c r="A168" s="58">
        <v>41074</v>
      </c>
    </row>
    <row r="169" spans="1:1" x14ac:dyDescent="0.2">
      <c r="A169" s="58">
        <v>41075</v>
      </c>
    </row>
    <row r="170" spans="1:1" x14ac:dyDescent="0.2">
      <c r="A170" s="58">
        <v>41076</v>
      </c>
    </row>
    <row r="171" spans="1:1" x14ac:dyDescent="0.2">
      <c r="A171" s="58">
        <v>41077</v>
      </c>
    </row>
    <row r="172" spans="1:1" x14ac:dyDescent="0.2">
      <c r="A172" s="58">
        <v>41078</v>
      </c>
    </row>
    <row r="173" spans="1:1" x14ac:dyDescent="0.2">
      <c r="A173" s="58">
        <v>41079</v>
      </c>
    </row>
    <row r="174" spans="1:1" x14ac:dyDescent="0.2">
      <c r="A174" s="58">
        <v>41080</v>
      </c>
    </row>
    <row r="175" spans="1:1" x14ac:dyDescent="0.2">
      <c r="A175" s="58">
        <v>41081</v>
      </c>
    </row>
    <row r="176" spans="1:1" x14ac:dyDescent="0.2">
      <c r="A176" s="58">
        <v>41082</v>
      </c>
    </row>
    <row r="177" spans="1:1" x14ac:dyDescent="0.2">
      <c r="A177" s="58">
        <v>41083</v>
      </c>
    </row>
    <row r="178" spans="1:1" x14ac:dyDescent="0.2">
      <c r="A178" s="58">
        <v>41084</v>
      </c>
    </row>
    <row r="179" spans="1:1" x14ac:dyDescent="0.2">
      <c r="A179" s="58">
        <v>41085</v>
      </c>
    </row>
    <row r="180" spans="1:1" x14ac:dyDescent="0.2">
      <c r="A180" s="58">
        <v>41086</v>
      </c>
    </row>
    <row r="181" spans="1:1" x14ac:dyDescent="0.2">
      <c r="A181" s="58">
        <v>41087</v>
      </c>
    </row>
    <row r="182" spans="1:1" x14ac:dyDescent="0.2">
      <c r="A182" s="58">
        <v>41088</v>
      </c>
    </row>
    <row r="183" spans="1:1" x14ac:dyDescent="0.2">
      <c r="A183" s="58">
        <v>41089</v>
      </c>
    </row>
    <row r="184" spans="1:1" x14ac:dyDescent="0.2">
      <c r="A184" s="58">
        <v>41090</v>
      </c>
    </row>
    <row r="185" spans="1:1" x14ac:dyDescent="0.2">
      <c r="A185" s="58">
        <v>41091</v>
      </c>
    </row>
    <row r="186" spans="1:1" x14ac:dyDescent="0.2">
      <c r="A186" s="58">
        <v>41092</v>
      </c>
    </row>
    <row r="187" spans="1:1" x14ac:dyDescent="0.2">
      <c r="A187" s="58">
        <v>41093</v>
      </c>
    </row>
    <row r="188" spans="1:1" x14ac:dyDescent="0.2">
      <c r="A188" s="58">
        <v>41094</v>
      </c>
    </row>
    <row r="189" spans="1:1" x14ac:dyDescent="0.2">
      <c r="A189" s="58">
        <v>41095</v>
      </c>
    </row>
    <row r="190" spans="1:1" x14ac:dyDescent="0.2">
      <c r="A190" s="58">
        <v>41096</v>
      </c>
    </row>
    <row r="191" spans="1:1" x14ac:dyDescent="0.2">
      <c r="A191" s="58">
        <v>41097</v>
      </c>
    </row>
    <row r="192" spans="1:1" x14ac:dyDescent="0.2">
      <c r="A192" s="58">
        <v>41098</v>
      </c>
    </row>
    <row r="193" spans="1:1" x14ac:dyDescent="0.2">
      <c r="A193" s="58">
        <v>41099</v>
      </c>
    </row>
    <row r="194" spans="1:1" x14ac:dyDescent="0.2">
      <c r="A194" s="58">
        <v>41100</v>
      </c>
    </row>
    <row r="195" spans="1:1" x14ac:dyDescent="0.2">
      <c r="A195" s="58">
        <v>41101</v>
      </c>
    </row>
    <row r="196" spans="1:1" x14ac:dyDescent="0.2">
      <c r="A196" s="58">
        <v>41102</v>
      </c>
    </row>
    <row r="197" spans="1:1" x14ac:dyDescent="0.2">
      <c r="A197" s="58">
        <v>41103</v>
      </c>
    </row>
    <row r="198" spans="1:1" x14ac:dyDescent="0.2">
      <c r="A198" s="58">
        <v>41104</v>
      </c>
    </row>
    <row r="199" spans="1:1" x14ac:dyDescent="0.2">
      <c r="A199" s="58">
        <v>41105</v>
      </c>
    </row>
    <row r="200" spans="1:1" x14ac:dyDescent="0.2">
      <c r="A200" s="58">
        <v>41106</v>
      </c>
    </row>
    <row r="201" spans="1:1" x14ac:dyDescent="0.2">
      <c r="A201" s="58">
        <v>41107</v>
      </c>
    </row>
    <row r="202" spans="1:1" x14ac:dyDescent="0.2">
      <c r="A202" s="58">
        <v>41108</v>
      </c>
    </row>
    <row r="203" spans="1:1" x14ac:dyDescent="0.2">
      <c r="A203" s="58">
        <v>41109</v>
      </c>
    </row>
    <row r="204" spans="1:1" x14ac:dyDescent="0.2">
      <c r="A204" s="58">
        <v>41110</v>
      </c>
    </row>
    <row r="205" spans="1:1" x14ac:dyDescent="0.2">
      <c r="A205" s="58">
        <v>41111</v>
      </c>
    </row>
    <row r="206" spans="1:1" x14ac:dyDescent="0.2">
      <c r="A206" s="58">
        <v>41112</v>
      </c>
    </row>
    <row r="207" spans="1:1" x14ac:dyDescent="0.2">
      <c r="A207" s="58">
        <v>41113</v>
      </c>
    </row>
    <row r="208" spans="1:1" x14ac:dyDescent="0.2">
      <c r="A208" s="58">
        <v>41114</v>
      </c>
    </row>
    <row r="209" spans="1:1" x14ac:dyDescent="0.2">
      <c r="A209" s="58">
        <v>41115</v>
      </c>
    </row>
    <row r="210" spans="1:1" x14ac:dyDescent="0.2">
      <c r="A210" s="58">
        <v>41116</v>
      </c>
    </row>
    <row r="211" spans="1:1" x14ac:dyDescent="0.2">
      <c r="A211" s="58">
        <v>41117</v>
      </c>
    </row>
    <row r="212" spans="1:1" x14ac:dyDescent="0.2">
      <c r="A212" s="58">
        <v>41118</v>
      </c>
    </row>
    <row r="213" spans="1:1" x14ac:dyDescent="0.2">
      <c r="A213" s="58">
        <v>41119</v>
      </c>
    </row>
    <row r="214" spans="1:1" x14ac:dyDescent="0.2">
      <c r="A214" s="58">
        <v>41120</v>
      </c>
    </row>
    <row r="215" spans="1:1" x14ac:dyDescent="0.2">
      <c r="A215" s="58">
        <v>41121</v>
      </c>
    </row>
    <row r="216" spans="1:1" x14ac:dyDescent="0.2">
      <c r="A216" s="58">
        <v>41122</v>
      </c>
    </row>
    <row r="217" spans="1:1" x14ac:dyDescent="0.2">
      <c r="A217" s="58">
        <v>41123</v>
      </c>
    </row>
    <row r="218" spans="1:1" x14ac:dyDescent="0.2">
      <c r="A218" s="58">
        <v>41124</v>
      </c>
    </row>
    <row r="219" spans="1:1" x14ac:dyDescent="0.2">
      <c r="A219" s="58">
        <v>41125</v>
      </c>
    </row>
    <row r="220" spans="1:1" x14ac:dyDescent="0.2">
      <c r="A220" s="58">
        <v>41126</v>
      </c>
    </row>
    <row r="221" spans="1:1" x14ac:dyDescent="0.2">
      <c r="A221" s="58">
        <v>41127</v>
      </c>
    </row>
    <row r="222" spans="1:1" x14ac:dyDescent="0.2">
      <c r="A222" s="58">
        <v>41128</v>
      </c>
    </row>
    <row r="223" spans="1:1" x14ac:dyDescent="0.2">
      <c r="A223" s="58">
        <v>41129</v>
      </c>
    </row>
    <row r="224" spans="1:1" x14ac:dyDescent="0.2">
      <c r="A224" s="58">
        <v>41130</v>
      </c>
    </row>
    <row r="225" spans="1:1" x14ac:dyDescent="0.2">
      <c r="A225" s="58">
        <v>41131</v>
      </c>
    </row>
    <row r="226" spans="1:1" x14ac:dyDescent="0.2">
      <c r="A226" s="58">
        <v>41132</v>
      </c>
    </row>
    <row r="227" spans="1:1" x14ac:dyDescent="0.2">
      <c r="A227" s="58">
        <v>41133</v>
      </c>
    </row>
    <row r="228" spans="1:1" x14ac:dyDescent="0.2">
      <c r="A228" s="58">
        <v>41134</v>
      </c>
    </row>
    <row r="229" spans="1:1" x14ac:dyDescent="0.2">
      <c r="A229" s="58">
        <v>41135</v>
      </c>
    </row>
    <row r="230" spans="1:1" x14ac:dyDescent="0.2">
      <c r="A230" s="58">
        <v>41136</v>
      </c>
    </row>
    <row r="231" spans="1:1" x14ac:dyDescent="0.2">
      <c r="A231" s="58">
        <v>41137</v>
      </c>
    </row>
    <row r="232" spans="1:1" x14ac:dyDescent="0.2">
      <c r="A232" s="58">
        <v>41138</v>
      </c>
    </row>
    <row r="233" spans="1:1" x14ac:dyDescent="0.2">
      <c r="A233" s="58">
        <v>41139</v>
      </c>
    </row>
    <row r="234" spans="1:1" x14ac:dyDescent="0.2">
      <c r="A234" s="58">
        <v>41140</v>
      </c>
    </row>
    <row r="235" spans="1:1" x14ac:dyDescent="0.2">
      <c r="A235" s="58">
        <v>41141</v>
      </c>
    </row>
    <row r="236" spans="1:1" x14ac:dyDescent="0.2">
      <c r="A236" s="58">
        <v>41142</v>
      </c>
    </row>
    <row r="237" spans="1:1" x14ac:dyDescent="0.2">
      <c r="A237" s="58">
        <v>41143</v>
      </c>
    </row>
    <row r="238" spans="1:1" x14ac:dyDescent="0.2">
      <c r="A238" s="58">
        <v>41144</v>
      </c>
    </row>
    <row r="239" spans="1:1" x14ac:dyDescent="0.2">
      <c r="A239" s="58">
        <v>41145</v>
      </c>
    </row>
    <row r="240" spans="1:1" x14ac:dyDescent="0.2">
      <c r="A240" s="58">
        <v>41146</v>
      </c>
    </row>
    <row r="241" spans="1:1" x14ac:dyDescent="0.2">
      <c r="A241" s="58">
        <v>41147</v>
      </c>
    </row>
    <row r="242" spans="1:1" x14ac:dyDescent="0.2">
      <c r="A242" s="58">
        <v>41148</v>
      </c>
    </row>
    <row r="243" spans="1:1" x14ac:dyDescent="0.2">
      <c r="A243" s="58">
        <v>41149</v>
      </c>
    </row>
    <row r="244" spans="1:1" x14ac:dyDescent="0.2">
      <c r="A244" s="58">
        <v>41150</v>
      </c>
    </row>
    <row r="245" spans="1:1" x14ac:dyDescent="0.2">
      <c r="A245" s="58">
        <v>41151</v>
      </c>
    </row>
    <row r="246" spans="1:1" x14ac:dyDescent="0.2">
      <c r="A246" s="58">
        <v>41152</v>
      </c>
    </row>
    <row r="247" spans="1:1" x14ac:dyDescent="0.2">
      <c r="A247" s="58">
        <v>41153</v>
      </c>
    </row>
    <row r="248" spans="1:1" x14ac:dyDescent="0.2">
      <c r="A248" s="58">
        <v>41154</v>
      </c>
    </row>
    <row r="249" spans="1:1" x14ac:dyDescent="0.2">
      <c r="A249" s="58">
        <v>41155</v>
      </c>
    </row>
    <row r="250" spans="1:1" x14ac:dyDescent="0.2">
      <c r="A250" s="58">
        <v>41156</v>
      </c>
    </row>
    <row r="251" spans="1:1" x14ac:dyDescent="0.2">
      <c r="A251" s="58">
        <v>41157</v>
      </c>
    </row>
    <row r="252" spans="1:1" x14ac:dyDescent="0.2">
      <c r="A252" s="58">
        <v>41158</v>
      </c>
    </row>
    <row r="253" spans="1:1" x14ac:dyDescent="0.2">
      <c r="A253" s="58">
        <v>41159</v>
      </c>
    </row>
    <row r="254" spans="1:1" x14ac:dyDescent="0.2">
      <c r="A254" s="58">
        <v>41160</v>
      </c>
    </row>
    <row r="255" spans="1:1" x14ac:dyDescent="0.2">
      <c r="A255" s="58">
        <v>41161</v>
      </c>
    </row>
    <row r="256" spans="1:1" x14ac:dyDescent="0.2">
      <c r="A256" s="58">
        <v>41162</v>
      </c>
    </row>
    <row r="257" spans="1:1" x14ac:dyDescent="0.2">
      <c r="A257" s="58">
        <v>41163</v>
      </c>
    </row>
    <row r="258" spans="1:1" x14ac:dyDescent="0.2">
      <c r="A258" s="58">
        <v>41164</v>
      </c>
    </row>
    <row r="259" spans="1:1" x14ac:dyDescent="0.2">
      <c r="A259" s="58">
        <v>41165</v>
      </c>
    </row>
    <row r="260" spans="1:1" x14ac:dyDescent="0.2">
      <c r="A260" s="58">
        <v>41166</v>
      </c>
    </row>
    <row r="261" spans="1:1" x14ac:dyDescent="0.2">
      <c r="A261" s="58">
        <v>41167</v>
      </c>
    </row>
    <row r="262" spans="1:1" x14ac:dyDescent="0.2">
      <c r="A262" s="58">
        <v>41168</v>
      </c>
    </row>
    <row r="263" spans="1:1" x14ac:dyDescent="0.2">
      <c r="A263" s="58">
        <v>41169</v>
      </c>
    </row>
    <row r="264" spans="1:1" x14ac:dyDescent="0.2">
      <c r="A264" s="58">
        <v>41170</v>
      </c>
    </row>
    <row r="265" spans="1:1" x14ac:dyDescent="0.2">
      <c r="A265" s="58">
        <v>41171</v>
      </c>
    </row>
    <row r="266" spans="1:1" x14ac:dyDescent="0.2">
      <c r="A266" s="58">
        <v>41172</v>
      </c>
    </row>
    <row r="267" spans="1:1" x14ac:dyDescent="0.2">
      <c r="A267" s="58">
        <v>41173</v>
      </c>
    </row>
    <row r="268" spans="1:1" x14ac:dyDescent="0.2">
      <c r="A268" s="58">
        <v>41174</v>
      </c>
    </row>
    <row r="269" spans="1:1" x14ac:dyDescent="0.2">
      <c r="A269" s="58">
        <v>41175</v>
      </c>
    </row>
    <row r="270" spans="1:1" x14ac:dyDescent="0.2">
      <c r="A270" s="58">
        <v>41176</v>
      </c>
    </row>
    <row r="271" spans="1:1" x14ac:dyDescent="0.2">
      <c r="A271" s="58">
        <v>41177</v>
      </c>
    </row>
    <row r="272" spans="1:1" x14ac:dyDescent="0.2">
      <c r="A272" s="58">
        <v>41178</v>
      </c>
    </row>
    <row r="273" spans="1:1" x14ac:dyDescent="0.2">
      <c r="A273" s="58">
        <v>41179</v>
      </c>
    </row>
    <row r="274" spans="1:1" x14ac:dyDescent="0.2">
      <c r="A274" s="58">
        <v>41180</v>
      </c>
    </row>
    <row r="275" spans="1:1" x14ac:dyDescent="0.2">
      <c r="A275" s="58">
        <v>41181</v>
      </c>
    </row>
    <row r="276" spans="1:1" x14ac:dyDescent="0.2">
      <c r="A276" s="58">
        <v>41182</v>
      </c>
    </row>
    <row r="277" spans="1:1" x14ac:dyDescent="0.2">
      <c r="A277" s="58">
        <v>41183</v>
      </c>
    </row>
    <row r="278" spans="1:1" x14ac:dyDescent="0.2">
      <c r="A278" s="58">
        <v>41184</v>
      </c>
    </row>
    <row r="279" spans="1:1" x14ac:dyDescent="0.2">
      <c r="A279" s="58">
        <v>41185</v>
      </c>
    </row>
    <row r="280" spans="1:1" x14ac:dyDescent="0.2">
      <c r="A280" s="58">
        <v>41186</v>
      </c>
    </row>
    <row r="281" spans="1:1" x14ac:dyDescent="0.2">
      <c r="A281" s="58">
        <v>41187</v>
      </c>
    </row>
    <row r="282" spans="1:1" x14ac:dyDescent="0.2">
      <c r="A282" s="58">
        <v>41188</v>
      </c>
    </row>
    <row r="283" spans="1:1" x14ac:dyDescent="0.2">
      <c r="A283" s="58">
        <v>41189</v>
      </c>
    </row>
    <row r="284" spans="1:1" x14ac:dyDescent="0.2">
      <c r="A284" s="58">
        <v>41190</v>
      </c>
    </row>
    <row r="285" spans="1:1" x14ac:dyDescent="0.2">
      <c r="A285" s="58">
        <v>41191</v>
      </c>
    </row>
    <row r="286" spans="1:1" x14ac:dyDescent="0.2">
      <c r="A286" s="58">
        <v>41192</v>
      </c>
    </row>
    <row r="287" spans="1:1" x14ac:dyDescent="0.2">
      <c r="A287" s="58">
        <v>41193</v>
      </c>
    </row>
    <row r="288" spans="1:1" x14ac:dyDescent="0.2">
      <c r="A288" s="58">
        <v>41194</v>
      </c>
    </row>
    <row r="289" spans="1:1" x14ac:dyDescent="0.2">
      <c r="A289" s="58">
        <v>41195</v>
      </c>
    </row>
    <row r="290" spans="1:1" x14ac:dyDescent="0.2">
      <c r="A290" s="58">
        <v>41196</v>
      </c>
    </row>
    <row r="291" spans="1:1" x14ac:dyDescent="0.2">
      <c r="A291" s="58">
        <v>41197</v>
      </c>
    </row>
    <row r="292" spans="1:1" x14ac:dyDescent="0.2">
      <c r="A292" s="58">
        <v>41198</v>
      </c>
    </row>
    <row r="293" spans="1:1" x14ac:dyDescent="0.2">
      <c r="A293" s="58">
        <v>41199</v>
      </c>
    </row>
    <row r="294" spans="1:1" x14ac:dyDescent="0.2">
      <c r="A294" s="58">
        <v>41200</v>
      </c>
    </row>
    <row r="295" spans="1:1" x14ac:dyDescent="0.2">
      <c r="A295" s="58">
        <v>41201</v>
      </c>
    </row>
    <row r="296" spans="1:1" x14ac:dyDescent="0.2">
      <c r="A296" s="58">
        <v>41202</v>
      </c>
    </row>
    <row r="297" spans="1:1" x14ac:dyDescent="0.2">
      <c r="A297" s="58">
        <v>41203</v>
      </c>
    </row>
    <row r="298" spans="1:1" x14ac:dyDescent="0.2">
      <c r="A298" s="58">
        <v>41204</v>
      </c>
    </row>
    <row r="299" spans="1:1" x14ac:dyDescent="0.2">
      <c r="A299" s="58">
        <v>41205</v>
      </c>
    </row>
    <row r="300" spans="1:1" x14ac:dyDescent="0.2">
      <c r="A300" s="58">
        <v>41206</v>
      </c>
    </row>
    <row r="301" spans="1:1" x14ac:dyDescent="0.2">
      <c r="A301" s="58">
        <v>41207</v>
      </c>
    </row>
    <row r="302" spans="1:1" x14ac:dyDescent="0.2">
      <c r="A302" s="58">
        <v>41208</v>
      </c>
    </row>
    <row r="303" spans="1:1" x14ac:dyDescent="0.2">
      <c r="A303" s="58">
        <v>41209</v>
      </c>
    </row>
    <row r="304" spans="1:1" x14ac:dyDescent="0.2">
      <c r="A304" s="58">
        <v>41210</v>
      </c>
    </row>
    <row r="305" spans="1:1" x14ac:dyDescent="0.2">
      <c r="A305" s="58">
        <v>41211</v>
      </c>
    </row>
    <row r="306" spans="1:1" x14ac:dyDescent="0.2">
      <c r="A306" s="58">
        <v>41212</v>
      </c>
    </row>
    <row r="307" spans="1:1" x14ac:dyDescent="0.2">
      <c r="A307" s="58">
        <v>41213</v>
      </c>
    </row>
    <row r="308" spans="1:1" x14ac:dyDescent="0.2">
      <c r="A308" s="58">
        <v>41214</v>
      </c>
    </row>
    <row r="309" spans="1:1" x14ac:dyDescent="0.2">
      <c r="A309" s="58">
        <v>41215</v>
      </c>
    </row>
    <row r="310" spans="1:1" x14ac:dyDescent="0.2">
      <c r="A310" s="58">
        <v>41216</v>
      </c>
    </row>
    <row r="311" spans="1:1" x14ac:dyDescent="0.2">
      <c r="A311" s="58">
        <v>41217</v>
      </c>
    </row>
    <row r="312" spans="1:1" x14ac:dyDescent="0.2">
      <c r="A312" s="58">
        <v>41218</v>
      </c>
    </row>
    <row r="313" spans="1:1" x14ac:dyDescent="0.2">
      <c r="A313" s="58">
        <v>41219</v>
      </c>
    </row>
    <row r="314" spans="1:1" x14ac:dyDescent="0.2">
      <c r="A314" s="58">
        <v>41220</v>
      </c>
    </row>
    <row r="315" spans="1:1" x14ac:dyDescent="0.2">
      <c r="A315" s="58">
        <v>41221</v>
      </c>
    </row>
    <row r="316" spans="1:1" x14ac:dyDescent="0.2">
      <c r="A316" s="58">
        <v>41222</v>
      </c>
    </row>
    <row r="317" spans="1:1" x14ac:dyDescent="0.2">
      <c r="A317" s="58">
        <v>41223</v>
      </c>
    </row>
    <row r="318" spans="1:1" x14ac:dyDescent="0.2">
      <c r="A318" s="58">
        <v>41224</v>
      </c>
    </row>
    <row r="319" spans="1:1" x14ac:dyDescent="0.2">
      <c r="A319" s="58">
        <v>41225</v>
      </c>
    </row>
    <row r="320" spans="1:1" x14ac:dyDescent="0.2">
      <c r="A320" s="58">
        <v>41226</v>
      </c>
    </row>
    <row r="321" spans="1:1" x14ac:dyDescent="0.2">
      <c r="A321" s="58">
        <v>41227</v>
      </c>
    </row>
    <row r="322" spans="1:1" x14ac:dyDescent="0.2">
      <c r="A322" s="58">
        <v>41228</v>
      </c>
    </row>
    <row r="323" spans="1:1" x14ac:dyDescent="0.2">
      <c r="A323" s="58">
        <v>41229</v>
      </c>
    </row>
    <row r="324" spans="1:1" x14ac:dyDescent="0.2">
      <c r="A324" s="58">
        <v>41230</v>
      </c>
    </row>
    <row r="325" spans="1:1" x14ac:dyDescent="0.2">
      <c r="A325" s="58">
        <v>41231</v>
      </c>
    </row>
    <row r="326" spans="1:1" x14ac:dyDescent="0.2">
      <c r="A326" s="58">
        <v>41232</v>
      </c>
    </row>
    <row r="327" spans="1:1" x14ac:dyDescent="0.2">
      <c r="A327" s="58">
        <v>41233</v>
      </c>
    </row>
    <row r="328" spans="1:1" x14ac:dyDescent="0.2">
      <c r="A328" s="58">
        <v>41234</v>
      </c>
    </row>
    <row r="329" spans="1:1" x14ac:dyDescent="0.2">
      <c r="A329" s="58">
        <v>41235</v>
      </c>
    </row>
    <row r="330" spans="1:1" x14ac:dyDescent="0.2">
      <c r="A330" s="58">
        <v>41236</v>
      </c>
    </row>
    <row r="331" spans="1:1" x14ac:dyDescent="0.2">
      <c r="A331" s="58">
        <v>41237</v>
      </c>
    </row>
    <row r="332" spans="1:1" x14ac:dyDescent="0.2">
      <c r="A332" s="58">
        <v>41238</v>
      </c>
    </row>
    <row r="333" spans="1:1" x14ac:dyDescent="0.2">
      <c r="A333" s="58">
        <v>41239</v>
      </c>
    </row>
    <row r="334" spans="1:1" x14ac:dyDescent="0.2">
      <c r="A334" s="58">
        <v>41240</v>
      </c>
    </row>
    <row r="335" spans="1:1" x14ac:dyDescent="0.2">
      <c r="A335" s="58">
        <v>41241</v>
      </c>
    </row>
    <row r="336" spans="1:1" x14ac:dyDescent="0.2">
      <c r="A336" s="58">
        <v>41242</v>
      </c>
    </row>
    <row r="337" spans="1:1" x14ac:dyDescent="0.2">
      <c r="A337" s="58">
        <v>41243</v>
      </c>
    </row>
    <row r="338" spans="1:1" x14ac:dyDescent="0.2">
      <c r="A338" s="58">
        <v>41244</v>
      </c>
    </row>
    <row r="339" spans="1:1" x14ac:dyDescent="0.2">
      <c r="A339" s="58">
        <v>41245</v>
      </c>
    </row>
    <row r="340" spans="1:1" x14ac:dyDescent="0.2">
      <c r="A340" s="58">
        <v>41246</v>
      </c>
    </row>
    <row r="341" spans="1:1" x14ac:dyDescent="0.2">
      <c r="A341" s="58">
        <v>41247</v>
      </c>
    </row>
    <row r="342" spans="1:1" x14ac:dyDescent="0.2">
      <c r="A342" s="58">
        <v>41248</v>
      </c>
    </row>
    <row r="343" spans="1:1" x14ac:dyDescent="0.2">
      <c r="A343" s="58">
        <v>41249</v>
      </c>
    </row>
    <row r="344" spans="1:1" x14ac:dyDescent="0.2">
      <c r="A344" s="58">
        <v>41250</v>
      </c>
    </row>
    <row r="345" spans="1:1" x14ac:dyDescent="0.2">
      <c r="A345" s="58">
        <v>41251</v>
      </c>
    </row>
    <row r="346" spans="1:1" x14ac:dyDescent="0.2">
      <c r="A346" s="58">
        <v>41252</v>
      </c>
    </row>
    <row r="347" spans="1:1" x14ac:dyDescent="0.2">
      <c r="A347" s="58">
        <v>41253</v>
      </c>
    </row>
    <row r="348" spans="1:1" x14ac:dyDescent="0.2">
      <c r="A348" s="58">
        <v>41254</v>
      </c>
    </row>
    <row r="349" spans="1:1" x14ac:dyDescent="0.2">
      <c r="A349" s="58">
        <v>41255</v>
      </c>
    </row>
    <row r="350" spans="1:1" x14ac:dyDescent="0.2">
      <c r="A350" s="58">
        <v>41256</v>
      </c>
    </row>
    <row r="351" spans="1:1" x14ac:dyDescent="0.2">
      <c r="A351" s="58">
        <v>41257</v>
      </c>
    </row>
    <row r="352" spans="1:1" x14ac:dyDescent="0.2">
      <c r="A352" s="58">
        <v>41258</v>
      </c>
    </row>
    <row r="353" spans="1:1" x14ac:dyDescent="0.2">
      <c r="A353" s="58">
        <v>41259</v>
      </c>
    </row>
    <row r="354" spans="1:1" x14ac:dyDescent="0.2">
      <c r="A354" s="58">
        <v>41260</v>
      </c>
    </row>
    <row r="355" spans="1:1" x14ac:dyDescent="0.2">
      <c r="A355" s="58">
        <v>41261</v>
      </c>
    </row>
    <row r="356" spans="1:1" x14ac:dyDescent="0.2">
      <c r="A356" s="58">
        <v>41262</v>
      </c>
    </row>
    <row r="357" spans="1:1" x14ac:dyDescent="0.2">
      <c r="A357" s="58">
        <v>41263</v>
      </c>
    </row>
    <row r="358" spans="1:1" x14ac:dyDescent="0.2">
      <c r="A358" s="58">
        <v>41264</v>
      </c>
    </row>
    <row r="359" spans="1:1" x14ac:dyDescent="0.2">
      <c r="A359" s="58">
        <v>41265</v>
      </c>
    </row>
    <row r="360" spans="1:1" x14ac:dyDescent="0.2">
      <c r="A360" s="58">
        <v>41266</v>
      </c>
    </row>
    <row r="361" spans="1:1" x14ac:dyDescent="0.2">
      <c r="A361" s="58">
        <v>41267</v>
      </c>
    </row>
    <row r="362" spans="1:1" x14ac:dyDescent="0.2">
      <c r="A362" s="58">
        <v>41268</v>
      </c>
    </row>
    <row r="363" spans="1:1" x14ac:dyDescent="0.2">
      <c r="A363" s="58">
        <v>41269</v>
      </c>
    </row>
    <row r="364" spans="1:1" x14ac:dyDescent="0.2">
      <c r="A364" s="58">
        <v>41270</v>
      </c>
    </row>
    <row r="365" spans="1:1" x14ac:dyDescent="0.2">
      <c r="A365" s="58">
        <v>41271</v>
      </c>
    </row>
    <row r="366" spans="1:1" x14ac:dyDescent="0.2">
      <c r="A366" s="58">
        <v>41272</v>
      </c>
    </row>
    <row r="367" spans="1:1" x14ac:dyDescent="0.2">
      <c r="A367" s="58">
        <v>41273</v>
      </c>
    </row>
    <row r="368" spans="1:1" x14ac:dyDescent="0.2">
      <c r="A368" s="58">
        <v>41274</v>
      </c>
    </row>
    <row r="369" spans="1:1" x14ac:dyDescent="0.2">
      <c r="A369" s="58">
        <v>41275</v>
      </c>
    </row>
    <row r="370" spans="1:1" x14ac:dyDescent="0.2">
      <c r="A370" s="58">
        <v>41276</v>
      </c>
    </row>
    <row r="371" spans="1:1" x14ac:dyDescent="0.2">
      <c r="A371" s="58">
        <v>41277</v>
      </c>
    </row>
    <row r="372" spans="1:1" x14ac:dyDescent="0.2">
      <c r="A372" s="58">
        <v>41278</v>
      </c>
    </row>
    <row r="373" spans="1:1" x14ac:dyDescent="0.2">
      <c r="A373" s="58">
        <v>41279</v>
      </c>
    </row>
    <row r="374" spans="1:1" x14ac:dyDescent="0.2">
      <c r="A374" s="58">
        <v>41280</v>
      </c>
    </row>
    <row r="375" spans="1:1" x14ac:dyDescent="0.2">
      <c r="A375" s="58">
        <v>41281</v>
      </c>
    </row>
    <row r="376" spans="1:1" x14ac:dyDescent="0.2">
      <c r="A376" s="58">
        <v>41282</v>
      </c>
    </row>
    <row r="377" spans="1:1" x14ac:dyDescent="0.2">
      <c r="A377" s="58">
        <v>41283</v>
      </c>
    </row>
    <row r="378" spans="1:1" x14ac:dyDescent="0.2">
      <c r="A378" s="58">
        <v>41284</v>
      </c>
    </row>
    <row r="379" spans="1:1" x14ac:dyDescent="0.2">
      <c r="A379" s="58">
        <v>41285</v>
      </c>
    </row>
    <row r="380" spans="1:1" x14ac:dyDescent="0.2">
      <c r="A380" s="58">
        <v>41286</v>
      </c>
    </row>
    <row r="381" spans="1:1" x14ac:dyDescent="0.2">
      <c r="A381" s="58">
        <v>41287</v>
      </c>
    </row>
    <row r="382" spans="1:1" x14ac:dyDescent="0.2">
      <c r="A382" s="58">
        <v>41288</v>
      </c>
    </row>
    <row r="383" spans="1:1" x14ac:dyDescent="0.2">
      <c r="A383" s="58">
        <v>41289</v>
      </c>
    </row>
    <row r="384" spans="1:1" x14ac:dyDescent="0.2">
      <c r="A384" s="58">
        <v>41290</v>
      </c>
    </row>
    <row r="385" spans="1:1" x14ac:dyDescent="0.2">
      <c r="A385" s="58">
        <v>41291</v>
      </c>
    </row>
    <row r="386" spans="1:1" x14ac:dyDescent="0.2">
      <c r="A386" s="58">
        <v>41292</v>
      </c>
    </row>
    <row r="387" spans="1:1" x14ac:dyDescent="0.2">
      <c r="A387" s="58">
        <v>41293</v>
      </c>
    </row>
    <row r="388" spans="1:1" x14ac:dyDescent="0.2">
      <c r="A388" s="58">
        <v>41294</v>
      </c>
    </row>
    <row r="389" spans="1:1" x14ac:dyDescent="0.2">
      <c r="A389" s="58">
        <v>41295</v>
      </c>
    </row>
    <row r="390" spans="1:1" x14ac:dyDescent="0.2">
      <c r="A390" s="58">
        <v>41296</v>
      </c>
    </row>
    <row r="391" spans="1:1" x14ac:dyDescent="0.2">
      <c r="A391" s="58">
        <v>41297</v>
      </c>
    </row>
    <row r="392" spans="1:1" x14ac:dyDescent="0.2">
      <c r="A392" s="58">
        <v>41298</v>
      </c>
    </row>
    <row r="393" spans="1:1" x14ac:dyDescent="0.2">
      <c r="A393" s="58">
        <v>41299</v>
      </c>
    </row>
    <row r="394" spans="1:1" x14ac:dyDescent="0.2">
      <c r="A394" s="58">
        <v>41300</v>
      </c>
    </row>
    <row r="395" spans="1:1" x14ac:dyDescent="0.2">
      <c r="A395" s="58">
        <v>41301</v>
      </c>
    </row>
    <row r="396" spans="1:1" x14ac:dyDescent="0.2">
      <c r="A396" s="58">
        <v>41302</v>
      </c>
    </row>
    <row r="397" spans="1:1" x14ac:dyDescent="0.2">
      <c r="A397" s="58">
        <v>41303</v>
      </c>
    </row>
    <row r="398" spans="1:1" x14ac:dyDescent="0.2">
      <c r="A398" s="58">
        <v>41304</v>
      </c>
    </row>
    <row r="399" spans="1:1" x14ac:dyDescent="0.2">
      <c r="A399" s="58">
        <v>41305</v>
      </c>
    </row>
    <row r="400" spans="1:1" x14ac:dyDescent="0.2">
      <c r="A400" s="58">
        <v>41306</v>
      </c>
    </row>
    <row r="401" spans="1:1" x14ac:dyDescent="0.2">
      <c r="A401" s="58">
        <v>41307</v>
      </c>
    </row>
    <row r="402" spans="1:1" x14ac:dyDescent="0.2">
      <c r="A402" s="58">
        <v>41308</v>
      </c>
    </row>
    <row r="403" spans="1:1" x14ac:dyDescent="0.2">
      <c r="A403" s="58">
        <v>41309</v>
      </c>
    </row>
    <row r="404" spans="1:1" x14ac:dyDescent="0.2">
      <c r="A404" s="58">
        <v>41310</v>
      </c>
    </row>
    <row r="405" spans="1:1" x14ac:dyDescent="0.2">
      <c r="A405" s="58">
        <v>41311</v>
      </c>
    </row>
    <row r="406" spans="1:1" x14ac:dyDescent="0.2">
      <c r="A406" s="58">
        <v>41312</v>
      </c>
    </row>
    <row r="407" spans="1:1" x14ac:dyDescent="0.2">
      <c r="A407" s="58">
        <v>41313</v>
      </c>
    </row>
    <row r="408" spans="1:1" x14ac:dyDescent="0.2">
      <c r="A408" s="58">
        <v>41314</v>
      </c>
    </row>
    <row r="409" spans="1:1" x14ac:dyDescent="0.2">
      <c r="A409" s="58">
        <v>41315</v>
      </c>
    </row>
    <row r="410" spans="1:1" x14ac:dyDescent="0.2">
      <c r="A410" s="58">
        <v>41316</v>
      </c>
    </row>
    <row r="411" spans="1:1" x14ac:dyDescent="0.2">
      <c r="A411" s="58">
        <v>41317</v>
      </c>
    </row>
    <row r="412" spans="1:1" x14ac:dyDescent="0.2">
      <c r="A412" s="58">
        <v>41318</v>
      </c>
    </row>
    <row r="413" spans="1:1" x14ac:dyDescent="0.2">
      <c r="A413" s="58">
        <v>41319</v>
      </c>
    </row>
    <row r="414" spans="1:1" x14ac:dyDescent="0.2">
      <c r="A414" s="58">
        <v>41320</v>
      </c>
    </row>
    <row r="415" spans="1:1" x14ac:dyDescent="0.2">
      <c r="A415" s="58">
        <v>41321</v>
      </c>
    </row>
    <row r="416" spans="1:1" x14ac:dyDescent="0.2">
      <c r="A416" s="58">
        <v>41322</v>
      </c>
    </row>
    <row r="417" spans="1:1" x14ac:dyDescent="0.2">
      <c r="A417" s="58">
        <v>41323</v>
      </c>
    </row>
    <row r="418" spans="1:1" x14ac:dyDescent="0.2">
      <c r="A418" s="58">
        <v>41324</v>
      </c>
    </row>
    <row r="419" spans="1:1" x14ac:dyDescent="0.2">
      <c r="A419" s="58">
        <v>41325</v>
      </c>
    </row>
    <row r="420" spans="1:1" x14ac:dyDescent="0.2">
      <c r="A420" s="58">
        <v>41326</v>
      </c>
    </row>
    <row r="421" spans="1:1" x14ac:dyDescent="0.2">
      <c r="A421" s="58">
        <v>41327</v>
      </c>
    </row>
    <row r="422" spans="1:1" x14ac:dyDescent="0.2">
      <c r="A422" s="58">
        <v>41328</v>
      </c>
    </row>
    <row r="423" spans="1:1" x14ac:dyDescent="0.2">
      <c r="A423" s="58">
        <v>41329</v>
      </c>
    </row>
    <row r="424" spans="1:1" x14ac:dyDescent="0.2">
      <c r="A424" s="58">
        <v>41330</v>
      </c>
    </row>
    <row r="425" spans="1:1" x14ac:dyDescent="0.2">
      <c r="A425" s="58">
        <v>41331</v>
      </c>
    </row>
    <row r="426" spans="1:1" x14ac:dyDescent="0.2">
      <c r="A426" s="58">
        <v>41332</v>
      </c>
    </row>
    <row r="427" spans="1:1" x14ac:dyDescent="0.2">
      <c r="A427" s="58">
        <v>41333</v>
      </c>
    </row>
    <row r="428" spans="1:1" x14ac:dyDescent="0.2">
      <c r="A428" s="58">
        <v>41334</v>
      </c>
    </row>
    <row r="429" spans="1:1" x14ac:dyDescent="0.2">
      <c r="A429" s="58">
        <v>41335</v>
      </c>
    </row>
    <row r="430" spans="1:1" x14ac:dyDescent="0.2">
      <c r="A430" s="58">
        <v>41336</v>
      </c>
    </row>
    <row r="431" spans="1:1" x14ac:dyDescent="0.2">
      <c r="A431" s="58">
        <v>41337</v>
      </c>
    </row>
    <row r="432" spans="1:1" x14ac:dyDescent="0.2">
      <c r="A432" s="58">
        <v>41338</v>
      </c>
    </row>
    <row r="433" spans="1:1" x14ac:dyDescent="0.2">
      <c r="A433" s="58">
        <v>41339</v>
      </c>
    </row>
    <row r="434" spans="1:1" x14ac:dyDescent="0.2">
      <c r="A434" s="58">
        <v>41340</v>
      </c>
    </row>
    <row r="435" spans="1:1" x14ac:dyDescent="0.2">
      <c r="A435" s="58">
        <v>41341</v>
      </c>
    </row>
    <row r="436" spans="1:1" x14ac:dyDescent="0.2">
      <c r="A436" s="58">
        <v>41342</v>
      </c>
    </row>
    <row r="437" spans="1:1" x14ac:dyDescent="0.2">
      <c r="A437" s="58">
        <v>41343</v>
      </c>
    </row>
    <row r="438" spans="1:1" x14ac:dyDescent="0.2">
      <c r="A438" s="58">
        <v>41344</v>
      </c>
    </row>
    <row r="439" spans="1:1" x14ac:dyDescent="0.2">
      <c r="A439" s="58">
        <v>41345</v>
      </c>
    </row>
    <row r="440" spans="1:1" x14ac:dyDescent="0.2">
      <c r="A440" s="58">
        <v>41346</v>
      </c>
    </row>
    <row r="441" spans="1:1" x14ac:dyDescent="0.2">
      <c r="A441" s="58">
        <v>41347</v>
      </c>
    </row>
    <row r="442" spans="1:1" x14ac:dyDescent="0.2">
      <c r="A442" s="58">
        <v>41348</v>
      </c>
    </row>
    <row r="443" spans="1:1" x14ac:dyDescent="0.2">
      <c r="A443" s="58">
        <v>41349</v>
      </c>
    </row>
    <row r="444" spans="1:1" x14ac:dyDescent="0.2">
      <c r="A444" s="58">
        <v>41350</v>
      </c>
    </row>
    <row r="445" spans="1:1" x14ac:dyDescent="0.2">
      <c r="A445" s="58">
        <v>41351</v>
      </c>
    </row>
    <row r="446" spans="1:1" x14ac:dyDescent="0.2">
      <c r="A446" s="58">
        <v>41352</v>
      </c>
    </row>
    <row r="447" spans="1:1" x14ac:dyDescent="0.2">
      <c r="A447" s="58">
        <v>41353</v>
      </c>
    </row>
    <row r="448" spans="1:1" x14ac:dyDescent="0.2">
      <c r="A448" s="58">
        <v>41354</v>
      </c>
    </row>
    <row r="449" spans="1:1" x14ac:dyDescent="0.2">
      <c r="A449" s="58">
        <v>41355</v>
      </c>
    </row>
    <row r="450" spans="1:1" x14ac:dyDescent="0.2">
      <c r="A450" s="58">
        <v>41356</v>
      </c>
    </row>
    <row r="451" spans="1:1" x14ac:dyDescent="0.2">
      <c r="A451" s="58">
        <v>41357</v>
      </c>
    </row>
    <row r="452" spans="1:1" x14ac:dyDescent="0.2">
      <c r="A452" s="58">
        <v>41358</v>
      </c>
    </row>
    <row r="453" spans="1:1" x14ac:dyDescent="0.2">
      <c r="A453" s="58">
        <v>41359</v>
      </c>
    </row>
    <row r="454" spans="1:1" x14ac:dyDescent="0.2">
      <c r="A454" s="58">
        <v>41360</v>
      </c>
    </row>
    <row r="455" spans="1:1" x14ac:dyDescent="0.2">
      <c r="A455" s="58">
        <v>41361</v>
      </c>
    </row>
    <row r="456" spans="1:1" x14ac:dyDescent="0.2">
      <c r="A456" s="58">
        <v>41362</v>
      </c>
    </row>
    <row r="457" spans="1:1" x14ac:dyDescent="0.2">
      <c r="A457" s="58">
        <v>41363</v>
      </c>
    </row>
    <row r="458" spans="1:1" x14ac:dyDescent="0.2">
      <c r="A458" s="58">
        <v>41364</v>
      </c>
    </row>
    <row r="459" spans="1:1" x14ac:dyDescent="0.2">
      <c r="A459" s="58">
        <v>41365</v>
      </c>
    </row>
    <row r="460" spans="1:1" x14ac:dyDescent="0.2">
      <c r="A460" s="58">
        <v>41366</v>
      </c>
    </row>
    <row r="461" spans="1:1" x14ac:dyDescent="0.2">
      <c r="A461" s="58">
        <v>41367</v>
      </c>
    </row>
    <row r="462" spans="1:1" x14ac:dyDescent="0.2">
      <c r="A462" s="58">
        <v>41368</v>
      </c>
    </row>
    <row r="463" spans="1:1" x14ac:dyDescent="0.2">
      <c r="A463" s="58">
        <v>41369</v>
      </c>
    </row>
    <row r="464" spans="1:1" x14ac:dyDescent="0.2">
      <c r="A464" s="58">
        <v>41370</v>
      </c>
    </row>
    <row r="465" spans="1:1" x14ac:dyDescent="0.2">
      <c r="A465" s="58">
        <v>41371</v>
      </c>
    </row>
    <row r="466" spans="1:1" x14ac:dyDescent="0.2">
      <c r="A466" s="58">
        <v>41372</v>
      </c>
    </row>
    <row r="467" spans="1:1" x14ac:dyDescent="0.2">
      <c r="A467" s="58">
        <v>41373</v>
      </c>
    </row>
    <row r="468" spans="1:1" x14ac:dyDescent="0.2">
      <c r="A468" s="58">
        <v>41374</v>
      </c>
    </row>
    <row r="469" spans="1:1" x14ac:dyDescent="0.2">
      <c r="A469" s="58">
        <v>41375</v>
      </c>
    </row>
    <row r="470" spans="1:1" x14ac:dyDescent="0.2">
      <c r="A470" s="58">
        <v>41376</v>
      </c>
    </row>
    <row r="471" spans="1:1" x14ac:dyDescent="0.2">
      <c r="A471" s="58">
        <v>41377</v>
      </c>
    </row>
    <row r="472" spans="1:1" x14ac:dyDescent="0.2">
      <c r="A472" s="58">
        <v>41378</v>
      </c>
    </row>
    <row r="473" spans="1:1" x14ac:dyDescent="0.2">
      <c r="A473" s="58">
        <v>41379</v>
      </c>
    </row>
    <row r="474" spans="1:1" x14ac:dyDescent="0.2">
      <c r="A474" s="58">
        <v>41380</v>
      </c>
    </row>
    <row r="475" spans="1:1" x14ac:dyDescent="0.2">
      <c r="A475" s="58">
        <v>41381</v>
      </c>
    </row>
    <row r="476" spans="1:1" x14ac:dyDescent="0.2">
      <c r="A476" s="58">
        <v>41382</v>
      </c>
    </row>
    <row r="477" spans="1:1" x14ac:dyDescent="0.2">
      <c r="A477" s="58">
        <v>41383</v>
      </c>
    </row>
    <row r="478" spans="1:1" x14ac:dyDescent="0.2">
      <c r="A478" s="58">
        <v>41384</v>
      </c>
    </row>
    <row r="479" spans="1:1" x14ac:dyDescent="0.2">
      <c r="A479" s="58">
        <v>41385</v>
      </c>
    </row>
    <row r="480" spans="1:1" x14ac:dyDescent="0.2">
      <c r="A480" s="58">
        <v>41386</v>
      </c>
    </row>
    <row r="481" spans="1:1" x14ac:dyDescent="0.2">
      <c r="A481" s="58">
        <v>41387</v>
      </c>
    </row>
    <row r="482" spans="1:1" x14ac:dyDescent="0.2">
      <c r="A482" s="58">
        <v>41388</v>
      </c>
    </row>
    <row r="483" spans="1:1" x14ac:dyDescent="0.2">
      <c r="A483" s="58">
        <v>41389</v>
      </c>
    </row>
    <row r="484" spans="1:1" x14ac:dyDescent="0.2">
      <c r="A484" s="58">
        <v>41390</v>
      </c>
    </row>
    <row r="485" spans="1:1" x14ac:dyDescent="0.2">
      <c r="A485" s="58">
        <v>41391</v>
      </c>
    </row>
    <row r="486" spans="1:1" x14ac:dyDescent="0.2">
      <c r="A486" s="58">
        <v>41392</v>
      </c>
    </row>
    <row r="487" spans="1:1" x14ac:dyDescent="0.2">
      <c r="A487" s="58">
        <v>41393</v>
      </c>
    </row>
    <row r="488" spans="1:1" x14ac:dyDescent="0.2">
      <c r="A488" s="58">
        <v>41394</v>
      </c>
    </row>
    <row r="489" spans="1:1" x14ac:dyDescent="0.2">
      <c r="A489" s="58">
        <v>41395</v>
      </c>
    </row>
    <row r="490" spans="1:1" x14ac:dyDescent="0.2">
      <c r="A490" s="58">
        <v>41396</v>
      </c>
    </row>
    <row r="491" spans="1:1" x14ac:dyDescent="0.2">
      <c r="A491" s="58">
        <v>41397</v>
      </c>
    </row>
    <row r="492" spans="1:1" x14ac:dyDescent="0.2">
      <c r="A492" s="58">
        <v>41398</v>
      </c>
    </row>
    <row r="493" spans="1:1" x14ac:dyDescent="0.2">
      <c r="A493" s="58">
        <v>41399</v>
      </c>
    </row>
    <row r="494" spans="1:1" x14ac:dyDescent="0.2">
      <c r="A494" s="58">
        <v>41400</v>
      </c>
    </row>
    <row r="495" spans="1:1" x14ac:dyDescent="0.2">
      <c r="A495" s="58">
        <v>41401</v>
      </c>
    </row>
    <row r="496" spans="1:1" x14ac:dyDescent="0.2">
      <c r="A496" s="58">
        <v>41402</v>
      </c>
    </row>
    <row r="497" spans="1:1" x14ac:dyDescent="0.2">
      <c r="A497" s="58">
        <v>41403</v>
      </c>
    </row>
    <row r="498" spans="1:1" x14ac:dyDescent="0.2">
      <c r="A498" s="58">
        <v>41404</v>
      </c>
    </row>
    <row r="499" spans="1:1" x14ac:dyDescent="0.2">
      <c r="A499" s="58">
        <v>41405</v>
      </c>
    </row>
    <row r="500" spans="1:1" x14ac:dyDescent="0.2">
      <c r="A500" s="58">
        <v>41406</v>
      </c>
    </row>
    <row r="501" spans="1:1" x14ac:dyDescent="0.2">
      <c r="A501" s="58">
        <v>41407</v>
      </c>
    </row>
    <row r="502" spans="1:1" x14ac:dyDescent="0.2">
      <c r="A502" s="58">
        <v>41408</v>
      </c>
    </row>
    <row r="503" spans="1:1" x14ac:dyDescent="0.2">
      <c r="A503" s="58">
        <v>41409</v>
      </c>
    </row>
    <row r="504" spans="1:1" x14ac:dyDescent="0.2">
      <c r="A504" s="58">
        <v>41410</v>
      </c>
    </row>
    <row r="505" spans="1:1" x14ac:dyDescent="0.2">
      <c r="A505" s="58">
        <v>41411</v>
      </c>
    </row>
    <row r="506" spans="1:1" x14ac:dyDescent="0.2">
      <c r="A506" s="58">
        <v>41412</v>
      </c>
    </row>
    <row r="507" spans="1:1" x14ac:dyDescent="0.2">
      <c r="A507" s="58">
        <v>41413</v>
      </c>
    </row>
    <row r="508" spans="1:1" x14ac:dyDescent="0.2">
      <c r="A508" s="58">
        <v>41414</v>
      </c>
    </row>
    <row r="509" spans="1:1" x14ac:dyDescent="0.2">
      <c r="A509" s="58">
        <v>41415</v>
      </c>
    </row>
    <row r="510" spans="1:1" x14ac:dyDescent="0.2">
      <c r="A510" s="58">
        <v>41416</v>
      </c>
    </row>
    <row r="511" spans="1:1" x14ac:dyDescent="0.2">
      <c r="A511" s="58">
        <v>41417</v>
      </c>
    </row>
    <row r="512" spans="1:1" x14ac:dyDescent="0.2">
      <c r="A512" s="58">
        <v>41418</v>
      </c>
    </row>
    <row r="513" spans="1:1" x14ac:dyDescent="0.2">
      <c r="A513" s="58">
        <v>41419</v>
      </c>
    </row>
    <row r="514" spans="1:1" x14ac:dyDescent="0.2">
      <c r="A514" s="58">
        <v>41420</v>
      </c>
    </row>
    <row r="515" spans="1:1" x14ac:dyDescent="0.2">
      <c r="A515" s="58">
        <v>41421</v>
      </c>
    </row>
    <row r="516" spans="1:1" x14ac:dyDescent="0.2">
      <c r="A516" s="58">
        <v>41422</v>
      </c>
    </row>
    <row r="517" spans="1:1" x14ac:dyDescent="0.2">
      <c r="A517" s="58">
        <v>41423</v>
      </c>
    </row>
    <row r="518" spans="1:1" x14ac:dyDescent="0.2">
      <c r="A518" s="58">
        <v>41424</v>
      </c>
    </row>
    <row r="519" spans="1:1" x14ac:dyDescent="0.2">
      <c r="A519" s="58">
        <v>41425</v>
      </c>
    </row>
    <row r="520" spans="1:1" x14ac:dyDescent="0.2">
      <c r="A520" s="58">
        <v>41426</v>
      </c>
    </row>
    <row r="521" spans="1:1" x14ac:dyDescent="0.2">
      <c r="A521" s="58">
        <v>41427</v>
      </c>
    </row>
    <row r="522" spans="1:1" x14ac:dyDescent="0.2">
      <c r="A522" s="58">
        <v>41428</v>
      </c>
    </row>
    <row r="523" spans="1:1" x14ac:dyDescent="0.2">
      <c r="A523" s="58">
        <v>41429</v>
      </c>
    </row>
    <row r="524" spans="1:1" x14ac:dyDescent="0.2">
      <c r="A524" s="58">
        <v>41430</v>
      </c>
    </row>
    <row r="525" spans="1:1" x14ac:dyDescent="0.2">
      <c r="A525" s="58">
        <v>41431</v>
      </c>
    </row>
    <row r="526" spans="1:1" x14ac:dyDescent="0.2">
      <c r="A526" s="58">
        <v>41432</v>
      </c>
    </row>
    <row r="527" spans="1:1" x14ac:dyDescent="0.2">
      <c r="A527" s="58">
        <v>41433</v>
      </c>
    </row>
    <row r="528" spans="1:1" x14ac:dyDescent="0.2">
      <c r="A528" s="58">
        <v>41434</v>
      </c>
    </row>
    <row r="529" spans="1:1" x14ac:dyDescent="0.2">
      <c r="A529" s="58">
        <v>41435</v>
      </c>
    </row>
    <row r="530" spans="1:1" x14ac:dyDescent="0.2">
      <c r="A530" s="58">
        <v>41436</v>
      </c>
    </row>
    <row r="531" spans="1:1" x14ac:dyDescent="0.2">
      <c r="A531" s="58">
        <v>41437</v>
      </c>
    </row>
    <row r="532" spans="1:1" x14ac:dyDescent="0.2">
      <c r="A532" s="58">
        <v>41438</v>
      </c>
    </row>
    <row r="533" spans="1:1" x14ac:dyDescent="0.2">
      <c r="A533" s="58">
        <v>41439</v>
      </c>
    </row>
    <row r="534" spans="1:1" x14ac:dyDescent="0.2">
      <c r="A534" s="58">
        <v>41440</v>
      </c>
    </row>
    <row r="535" spans="1:1" x14ac:dyDescent="0.2">
      <c r="A535" s="58">
        <v>41441</v>
      </c>
    </row>
    <row r="536" spans="1:1" x14ac:dyDescent="0.2">
      <c r="A536" s="58">
        <v>41442</v>
      </c>
    </row>
    <row r="537" spans="1:1" x14ac:dyDescent="0.2">
      <c r="A537" s="58">
        <v>41443</v>
      </c>
    </row>
    <row r="538" spans="1:1" x14ac:dyDescent="0.2">
      <c r="A538" s="58">
        <v>41444</v>
      </c>
    </row>
    <row r="539" spans="1:1" x14ac:dyDescent="0.2">
      <c r="A539" s="58">
        <v>41445</v>
      </c>
    </row>
    <row r="540" spans="1:1" x14ac:dyDescent="0.2">
      <c r="A540" s="58">
        <v>41446</v>
      </c>
    </row>
    <row r="541" spans="1:1" x14ac:dyDescent="0.2">
      <c r="A541" s="58">
        <v>41447</v>
      </c>
    </row>
    <row r="542" spans="1:1" x14ac:dyDescent="0.2">
      <c r="A542" s="58">
        <v>41448</v>
      </c>
    </row>
    <row r="543" spans="1:1" x14ac:dyDescent="0.2">
      <c r="A543" s="58">
        <v>41449</v>
      </c>
    </row>
    <row r="544" spans="1:1" x14ac:dyDescent="0.2">
      <c r="A544" s="58">
        <v>41450</v>
      </c>
    </row>
    <row r="545" spans="1:1" x14ac:dyDescent="0.2">
      <c r="A545" s="58">
        <v>41451</v>
      </c>
    </row>
    <row r="546" spans="1:1" x14ac:dyDescent="0.2">
      <c r="A546" s="58">
        <v>41452</v>
      </c>
    </row>
    <row r="547" spans="1:1" x14ac:dyDescent="0.2">
      <c r="A547" s="58">
        <v>41453</v>
      </c>
    </row>
    <row r="548" spans="1:1" x14ac:dyDescent="0.2">
      <c r="A548" s="58">
        <v>41454</v>
      </c>
    </row>
    <row r="549" spans="1:1" x14ac:dyDescent="0.2">
      <c r="A549" s="58">
        <v>41455</v>
      </c>
    </row>
    <row r="550" spans="1:1" x14ac:dyDescent="0.2">
      <c r="A550" s="58">
        <v>41456</v>
      </c>
    </row>
    <row r="551" spans="1:1" x14ac:dyDescent="0.2">
      <c r="A551" s="58">
        <v>41457</v>
      </c>
    </row>
    <row r="552" spans="1:1" x14ac:dyDescent="0.2">
      <c r="A552" s="58">
        <v>41458</v>
      </c>
    </row>
    <row r="553" spans="1:1" x14ac:dyDescent="0.2">
      <c r="A553" s="58">
        <v>41459</v>
      </c>
    </row>
    <row r="554" spans="1:1" x14ac:dyDescent="0.2">
      <c r="A554" s="58">
        <v>41460</v>
      </c>
    </row>
    <row r="555" spans="1:1" x14ac:dyDescent="0.2">
      <c r="A555" s="58">
        <v>41461</v>
      </c>
    </row>
    <row r="556" spans="1:1" x14ac:dyDescent="0.2">
      <c r="A556" s="58">
        <v>41462</v>
      </c>
    </row>
    <row r="557" spans="1:1" x14ac:dyDescent="0.2">
      <c r="A557" s="58">
        <v>41463</v>
      </c>
    </row>
    <row r="558" spans="1:1" x14ac:dyDescent="0.2">
      <c r="A558" s="58">
        <v>41464</v>
      </c>
    </row>
    <row r="559" spans="1:1" x14ac:dyDescent="0.2">
      <c r="A559" s="58">
        <v>41465</v>
      </c>
    </row>
    <row r="560" spans="1:1" x14ac:dyDescent="0.2">
      <c r="A560" s="58">
        <v>41466</v>
      </c>
    </row>
    <row r="561" spans="1:1" x14ac:dyDescent="0.2">
      <c r="A561" s="58">
        <v>41467</v>
      </c>
    </row>
    <row r="562" spans="1:1" x14ac:dyDescent="0.2">
      <c r="A562" s="58">
        <v>41468</v>
      </c>
    </row>
    <row r="563" spans="1:1" x14ac:dyDescent="0.2">
      <c r="A563" s="58">
        <v>41469</v>
      </c>
    </row>
    <row r="564" spans="1:1" x14ac:dyDescent="0.2">
      <c r="A564" s="58">
        <v>41470</v>
      </c>
    </row>
    <row r="565" spans="1:1" x14ac:dyDescent="0.2">
      <c r="A565" s="58">
        <v>41471</v>
      </c>
    </row>
    <row r="566" spans="1:1" x14ac:dyDescent="0.2">
      <c r="A566" s="58">
        <v>41472</v>
      </c>
    </row>
    <row r="567" spans="1:1" x14ac:dyDescent="0.2">
      <c r="A567" s="58">
        <v>41473</v>
      </c>
    </row>
    <row r="568" spans="1:1" x14ac:dyDescent="0.2">
      <c r="A568" s="58">
        <v>41474</v>
      </c>
    </row>
    <row r="569" spans="1:1" x14ac:dyDescent="0.2">
      <c r="A569" s="58">
        <v>41475</v>
      </c>
    </row>
    <row r="570" spans="1:1" x14ac:dyDescent="0.2">
      <c r="A570" s="58">
        <v>41476</v>
      </c>
    </row>
    <row r="571" spans="1:1" x14ac:dyDescent="0.2">
      <c r="A571" s="58">
        <v>41477</v>
      </c>
    </row>
    <row r="572" spans="1:1" x14ac:dyDescent="0.2">
      <c r="A572" s="58">
        <v>41478</v>
      </c>
    </row>
    <row r="573" spans="1:1" x14ac:dyDescent="0.2">
      <c r="A573" s="58">
        <v>41479</v>
      </c>
    </row>
    <row r="574" spans="1:1" x14ac:dyDescent="0.2">
      <c r="A574" s="58">
        <v>41480</v>
      </c>
    </row>
    <row r="575" spans="1:1" x14ac:dyDescent="0.2">
      <c r="A575" s="58">
        <v>41481</v>
      </c>
    </row>
    <row r="576" spans="1:1" x14ac:dyDescent="0.2">
      <c r="A576" s="58">
        <v>41482</v>
      </c>
    </row>
    <row r="577" spans="1:1" x14ac:dyDescent="0.2">
      <c r="A577" s="58">
        <v>41483</v>
      </c>
    </row>
    <row r="578" spans="1:1" x14ac:dyDescent="0.2">
      <c r="A578" s="58">
        <v>41484</v>
      </c>
    </row>
    <row r="579" spans="1:1" x14ac:dyDescent="0.2">
      <c r="A579" s="58">
        <v>41485</v>
      </c>
    </row>
    <row r="580" spans="1:1" x14ac:dyDescent="0.2">
      <c r="A580" s="58">
        <v>41486</v>
      </c>
    </row>
    <row r="581" spans="1:1" x14ac:dyDescent="0.2">
      <c r="A581" s="58">
        <v>41487</v>
      </c>
    </row>
    <row r="582" spans="1:1" x14ac:dyDescent="0.2">
      <c r="A582" s="58">
        <v>41488</v>
      </c>
    </row>
    <row r="583" spans="1:1" x14ac:dyDescent="0.2">
      <c r="A583" s="58">
        <v>41489</v>
      </c>
    </row>
    <row r="584" spans="1:1" x14ac:dyDescent="0.2">
      <c r="A584" s="58">
        <v>41490</v>
      </c>
    </row>
    <row r="585" spans="1:1" x14ac:dyDescent="0.2">
      <c r="A585" s="58">
        <v>41491</v>
      </c>
    </row>
    <row r="586" spans="1:1" x14ac:dyDescent="0.2">
      <c r="A586" s="58">
        <v>41492</v>
      </c>
    </row>
    <row r="587" spans="1:1" x14ac:dyDescent="0.2">
      <c r="A587" s="58">
        <v>41493</v>
      </c>
    </row>
    <row r="588" spans="1:1" x14ac:dyDescent="0.2">
      <c r="A588" s="58">
        <v>41494</v>
      </c>
    </row>
    <row r="589" spans="1:1" x14ac:dyDescent="0.2">
      <c r="A589" s="58">
        <v>41495</v>
      </c>
    </row>
    <row r="590" spans="1:1" x14ac:dyDescent="0.2">
      <c r="A590" s="58">
        <v>41496</v>
      </c>
    </row>
    <row r="591" spans="1:1" x14ac:dyDescent="0.2">
      <c r="A591" s="58">
        <v>41497</v>
      </c>
    </row>
    <row r="592" spans="1:1" x14ac:dyDescent="0.2">
      <c r="A592" s="58">
        <v>41498</v>
      </c>
    </row>
    <row r="593" spans="1:1" x14ac:dyDescent="0.2">
      <c r="A593" s="58">
        <v>41499</v>
      </c>
    </row>
    <row r="594" spans="1:1" x14ac:dyDescent="0.2">
      <c r="A594" s="58">
        <v>41500</v>
      </c>
    </row>
    <row r="595" spans="1:1" x14ac:dyDescent="0.2">
      <c r="A595" s="58">
        <v>41501</v>
      </c>
    </row>
    <row r="596" spans="1:1" x14ac:dyDescent="0.2">
      <c r="A596" s="58">
        <v>41502</v>
      </c>
    </row>
    <row r="597" spans="1:1" x14ac:dyDescent="0.2">
      <c r="A597" s="58">
        <v>41503</v>
      </c>
    </row>
    <row r="598" spans="1:1" x14ac:dyDescent="0.2">
      <c r="A598" s="58">
        <v>41504</v>
      </c>
    </row>
    <row r="599" spans="1:1" x14ac:dyDescent="0.2">
      <c r="A599" s="58">
        <v>41505</v>
      </c>
    </row>
    <row r="600" spans="1:1" x14ac:dyDescent="0.2">
      <c r="A600" s="58">
        <v>41506</v>
      </c>
    </row>
    <row r="601" spans="1:1" x14ac:dyDescent="0.2">
      <c r="A601" s="58">
        <v>41507</v>
      </c>
    </row>
    <row r="602" spans="1:1" x14ac:dyDescent="0.2">
      <c r="A602" s="58">
        <v>41508</v>
      </c>
    </row>
    <row r="603" spans="1:1" x14ac:dyDescent="0.2">
      <c r="A603" s="58">
        <v>41509</v>
      </c>
    </row>
    <row r="604" spans="1:1" x14ac:dyDescent="0.2">
      <c r="A604" s="58">
        <v>41510</v>
      </c>
    </row>
    <row r="605" spans="1:1" x14ac:dyDescent="0.2">
      <c r="A605" s="58">
        <v>41511</v>
      </c>
    </row>
    <row r="606" spans="1:1" x14ac:dyDescent="0.2">
      <c r="A606" s="58">
        <v>41512</v>
      </c>
    </row>
    <row r="607" spans="1:1" x14ac:dyDescent="0.2">
      <c r="A607" s="58">
        <v>41513</v>
      </c>
    </row>
    <row r="608" spans="1:1" x14ac:dyDescent="0.2">
      <c r="A608" s="58">
        <v>41514</v>
      </c>
    </row>
    <row r="609" spans="1:1" x14ac:dyDescent="0.2">
      <c r="A609" s="58">
        <v>41515</v>
      </c>
    </row>
    <row r="610" spans="1:1" x14ac:dyDescent="0.2">
      <c r="A610" s="58">
        <v>41516</v>
      </c>
    </row>
    <row r="611" spans="1:1" x14ac:dyDescent="0.2">
      <c r="A611" s="58">
        <v>41517</v>
      </c>
    </row>
    <row r="612" spans="1:1" x14ac:dyDescent="0.2">
      <c r="A612" s="58">
        <v>41518</v>
      </c>
    </row>
    <row r="613" spans="1:1" x14ac:dyDescent="0.2">
      <c r="A613" s="58">
        <v>41519</v>
      </c>
    </row>
    <row r="614" spans="1:1" x14ac:dyDescent="0.2">
      <c r="A614" s="58">
        <v>41520</v>
      </c>
    </row>
    <row r="615" spans="1:1" x14ac:dyDescent="0.2">
      <c r="A615" s="58">
        <v>41521</v>
      </c>
    </row>
    <row r="616" spans="1:1" x14ac:dyDescent="0.2">
      <c r="A616" s="58">
        <v>41522</v>
      </c>
    </row>
    <row r="617" spans="1:1" x14ac:dyDescent="0.2">
      <c r="A617" s="58">
        <v>41523</v>
      </c>
    </row>
    <row r="618" spans="1:1" x14ac:dyDescent="0.2">
      <c r="A618" s="58">
        <v>41524</v>
      </c>
    </row>
    <row r="619" spans="1:1" x14ac:dyDescent="0.2">
      <c r="A619" s="58">
        <v>41525</v>
      </c>
    </row>
    <row r="620" spans="1:1" x14ac:dyDescent="0.2">
      <c r="A620" s="58">
        <v>41526</v>
      </c>
    </row>
    <row r="621" spans="1:1" x14ac:dyDescent="0.2">
      <c r="A621" s="58">
        <v>41527</v>
      </c>
    </row>
    <row r="622" spans="1:1" x14ac:dyDescent="0.2">
      <c r="A622" s="58">
        <v>41528</v>
      </c>
    </row>
    <row r="623" spans="1:1" x14ac:dyDescent="0.2">
      <c r="A623" s="58">
        <v>41529</v>
      </c>
    </row>
    <row r="624" spans="1:1" x14ac:dyDescent="0.2">
      <c r="A624" s="58">
        <v>41530</v>
      </c>
    </row>
    <row r="625" spans="1:1" x14ac:dyDescent="0.2">
      <c r="A625" s="58">
        <v>41531</v>
      </c>
    </row>
    <row r="626" spans="1:1" x14ac:dyDescent="0.2">
      <c r="A626" s="58">
        <v>41532</v>
      </c>
    </row>
    <row r="627" spans="1:1" x14ac:dyDescent="0.2">
      <c r="A627" s="58">
        <v>41533</v>
      </c>
    </row>
    <row r="628" spans="1:1" x14ac:dyDescent="0.2">
      <c r="A628" s="58">
        <v>41534</v>
      </c>
    </row>
    <row r="629" spans="1:1" x14ac:dyDescent="0.2">
      <c r="A629" s="58">
        <v>41535</v>
      </c>
    </row>
    <row r="630" spans="1:1" x14ac:dyDescent="0.2">
      <c r="A630" s="58">
        <v>41536</v>
      </c>
    </row>
    <row r="631" spans="1:1" x14ac:dyDescent="0.2">
      <c r="A631" s="58">
        <v>41537</v>
      </c>
    </row>
    <row r="632" spans="1:1" x14ac:dyDescent="0.2">
      <c r="A632" s="58">
        <v>41538</v>
      </c>
    </row>
    <row r="633" spans="1:1" x14ac:dyDescent="0.2">
      <c r="A633" s="58">
        <v>41539</v>
      </c>
    </row>
    <row r="634" spans="1:1" x14ac:dyDescent="0.2">
      <c r="A634" s="58">
        <v>41540</v>
      </c>
    </row>
    <row r="635" spans="1:1" x14ac:dyDescent="0.2">
      <c r="A635" s="58">
        <v>41541</v>
      </c>
    </row>
    <row r="636" spans="1:1" x14ac:dyDescent="0.2">
      <c r="A636" s="58">
        <v>41542</v>
      </c>
    </row>
    <row r="637" spans="1:1" x14ac:dyDescent="0.2">
      <c r="A637" s="58">
        <v>41543</v>
      </c>
    </row>
    <row r="638" spans="1:1" x14ac:dyDescent="0.2">
      <c r="A638" s="58">
        <v>41544</v>
      </c>
    </row>
    <row r="639" spans="1:1" x14ac:dyDescent="0.2">
      <c r="A639" s="58">
        <v>41545</v>
      </c>
    </row>
    <row r="640" spans="1:1" x14ac:dyDescent="0.2">
      <c r="A640" s="58">
        <v>41546</v>
      </c>
    </row>
    <row r="641" spans="1:1" x14ac:dyDescent="0.2">
      <c r="A641" s="58">
        <v>41547</v>
      </c>
    </row>
    <row r="642" spans="1:1" x14ac:dyDescent="0.2">
      <c r="A642" s="58">
        <v>41548</v>
      </c>
    </row>
    <row r="643" spans="1:1" x14ac:dyDescent="0.2">
      <c r="A643" s="58">
        <v>41549</v>
      </c>
    </row>
    <row r="644" spans="1:1" x14ac:dyDescent="0.2">
      <c r="A644" s="58">
        <v>41550</v>
      </c>
    </row>
    <row r="645" spans="1:1" x14ac:dyDescent="0.2">
      <c r="A645" s="58">
        <v>41551</v>
      </c>
    </row>
    <row r="646" spans="1:1" x14ac:dyDescent="0.2">
      <c r="A646" s="58">
        <v>41552</v>
      </c>
    </row>
    <row r="647" spans="1:1" x14ac:dyDescent="0.2">
      <c r="A647" s="58">
        <v>41553</v>
      </c>
    </row>
    <row r="648" spans="1:1" x14ac:dyDescent="0.2">
      <c r="A648" s="58">
        <v>41554</v>
      </c>
    </row>
    <row r="649" spans="1:1" x14ac:dyDescent="0.2">
      <c r="A649" s="58">
        <v>41555</v>
      </c>
    </row>
    <row r="650" spans="1:1" x14ac:dyDescent="0.2">
      <c r="A650" s="58">
        <v>41556</v>
      </c>
    </row>
    <row r="651" spans="1:1" x14ac:dyDescent="0.2">
      <c r="A651" s="58">
        <v>41557</v>
      </c>
    </row>
    <row r="652" spans="1:1" x14ac:dyDescent="0.2">
      <c r="A652" s="58">
        <v>41558</v>
      </c>
    </row>
    <row r="653" spans="1:1" x14ac:dyDescent="0.2">
      <c r="A653" s="58">
        <v>41559</v>
      </c>
    </row>
    <row r="654" spans="1:1" x14ac:dyDescent="0.2">
      <c r="A654" s="58">
        <v>41560</v>
      </c>
    </row>
    <row r="655" spans="1:1" x14ac:dyDescent="0.2">
      <c r="A655" s="58">
        <v>41561</v>
      </c>
    </row>
    <row r="656" spans="1:1" x14ac:dyDescent="0.2">
      <c r="A656" s="58">
        <v>41562</v>
      </c>
    </row>
    <row r="657" spans="1:1" x14ac:dyDescent="0.2">
      <c r="A657" s="58">
        <v>41563</v>
      </c>
    </row>
    <row r="658" spans="1:1" x14ac:dyDescent="0.2">
      <c r="A658" s="58">
        <v>41564</v>
      </c>
    </row>
    <row r="659" spans="1:1" x14ac:dyDescent="0.2">
      <c r="A659" s="58">
        <v>41565</v>
      </c>
    </row>
    <row r="660" spans="1:1" x14ac:dyDescent="0.2">
      <c r="A660" s="58">
        <v>41566</v>
      </c>
    </row>
    <row r="661" spans="1:1" x14ac:dyDescent="0.2">
      <c r="A661" s="58">
        <v>41567</v>
      </c>
    </row>
    <row r="662" spans="1:1" x14ac:dyDescent="0.2">
      <c r="A662" s="58">
        <v>41568</v>
      </c>
    </row>
    <row r="663" spans="1:1" x14ac:dyDescent="0.2">
      <c r="A663" s="58">
        <v>41569</v>
      </c>
    </row>
    <row r="664" spans="1:1" x14ac:dyDescent="0.2">
      <c r="A664" s="58">
        <v>41570</v>
      </c>
    </row>
    <row r="665" spans="1:1" x14ac:dyDescent="0.2">
      <c r="A665" s="58">
        <v>41571</v>
      </c>
    </row>
    <row r="666" spans="1:1" x14ac:dyDescent="0.2">
      <c r="A666" s="58">
        <v>41572</v>
      </c>
    </row>
    <row r="667" spans="1:1" x14ac:dyDescent="0.2">
      <c r="A667" s="58">
        <v>41573</v>
      </c>
    </row>
    <row r="668" spans="1:1" x14ac:dyDescent="0.2">
      <c r="A668" s="58">
        <v>41574</v>
      </c>
    </row>
    <row r="669" spans="1:1" x14ac:dyDescent="0.2">
      <c r="A669" s="58">
        <v>41575</v>
      </c>
    </row>
    <row r="670" spans="1:1" x14ac:dyDescent="0.2">
      <c r="A670" s="58">
        <v>41576</v>
      </c>
    </row>
    <row r="671" spans="1:1" x14ac:dyDescent="0.2">
      <c r="A671" s="58">
        <v>41577</v>
      </c>
    </row>
    <row r="672" spans="1:1" x14ac:dyDescent="0.2">
      <c r="A672" s="58">
        <v>41578</v>
      </c>
    </row>
    <row r="673" spans="1:1" x14ac:dyDescent="0.2">
      <c r="A673" s="58">
        <v>41579</v>
      </c>
    </row>
    <row r="674" spans="1:1" x14ac:dyDescent="0.2">
      <c r="A674" s="58">
        <v>41580</v>
      </c>
    </row>
    <row r="675" spans="1:1" x14ac:dyDescent="0.2">
      <c r="A675" s="58">
        <v>41581</v>
      </c>
    </row>
    <row r="676" spans="1:1" x14ac:dyDescent="0.2">
      <c r="A676" s="58">
        <v>41582</v>
      </c>
    </row>
    <row r="677" spans="1:1" x14ac:dyDescent="0.2">
      <c r="A677" s="58">
        <v>41583</v>
      </c>
    </row>
    <row r="678" spans="1:1" x14ac:dyDescent="0.2">
      <c r="A678" s="58">
        <v>41584</v>
      </c>
    </row>
    <row r="679" spans="1:1" x14ac:dyDescent="0.2">
      <c r="A679" s="58">
        <v>41585</v>
      </c>
    </row>
    <row r="680" spans="1:1" x14ac:dyDescent="0.2">
      <c r="A680" s="58">
        <v>41586</v>
      </c>
    </row>
    <row r="681" spans="1:1" x14ac:dyDescent="0.2">
      <c r="A681" s="58">
        <v>41587</v>
      </c>
    </row>
    <row r="682" spans="1:1" x14ac:dyDescent="0.2">
      <c r="A682" s="58">
        <v>41588</v>
      </c>
    </row>
    <row r="683" spans="1:1" x14ac:dyDescent="0.2">
      <c r="A683" s="58">
        <v>41589</v>
      </c>
    </row>
    <row r="684" spans="1:1" x14ac:dyDescent="0.2">
      <c r="A684" s="58">
        <v>41590</v>
      </c>
    </row>
    <row r="685" spans="1:1" x14ac:dyDescent="0.2">
      <c r="A685" s="58">
        <v>41591</v>
      </c>
    </row>
    <row r="686" spans="1:1" x14ac:dyDescent="0.2">
      <c r="A686" s="58">
        <v>41592</v>
      </c>
    </row>
    <row r="687" spans="1:1" x14ac:dyDescent="0.2">
      <c r="A687" s="58">
        <v>41593</v>
      </c>
    </row>
    <row r="688" spans="1:1" x14ac:dyDescent="0.2">
      <c r="A688" s="58">
        <v>41594</v>
      </c>
    </row>
    <row r="689" spans="1:1" x14ac:dyDescent="0.2">
      <c r="A689" s="58">
        <v>41595</v>
      </c>
    </row>
    <row r="690" spans="1:1" x14ac:dyDescent="0.2">
      <c r="A690" s="58">
        <v>41596</v>
      </c>
    </row>
    <row r="691" spans="1:1" x14ac:dyDescent="0.2">
      <c r="A691" s="58">
        <v>41597</v>
      </c>
    </row>
    <row r="692" spans="1:1" x14ac:dyDescent="0.2">
      <c r="A692" s="58">
        <v>41598</v>
      </c>
    </row>
    <row r="693" spans="1:1" x14ac:dyDescent="0.2">
      <c r="A693" s="58">
        <v>41599</v>
      </c>
    </row>
    <row r="694" spans="1:1" x14ac:dyDescent="0.2">
      <c r="A694" s="58">
        <v>41600</v>
      </c>
    </row>
    <row r="695" spans="1:1" x14ac:dyDescent="0.2">
      <c r="A695" s="58">
        <v>41601</v>
      </c>
    </row>
    <row r="696" spans="1:1" x14ac:dyDescent="0.2">
      <c r="A696" s="58">
        <v>41602</v>
      </c>
    </row>
    <row r="697" spans="1:1" x14ac:dyDescent="0.2">
      <c r="A697" s="58">
        <v>41603</v>
      </c>
    </row>
    <row r="698" spans="1:1" x14ac:dyDescent="0.2">
      <c r="A698" s="58">
        <v>41604</v>
      </c>
    </row>
    <row r="699" spans="1:1" x14ac:dyDescent="0.2">
      <c r="A699" s="58">
        <v>41605</v>
      </c>
    </row>
    <row r="700" spans="1:1" x14ac:dyDescent="0.2">
      <c r="A700" s="58">
        <v>41606</v>
      </c>
    </row>
    <row r="701" spans="1:1" x14ac:dyDescent="0.2">
      <c r="A701" s="58">
        <v>41607</v>
      </c>
    </row>
    <row r="702" spans="1:1" x14ac:dyDescent="0.2">
      <c r="A702" s="58">
        <v>41608</v>
      </c>
    </row>
    <row r="703" spans="1:1" x14ac:dyDescent="0.2">
      <c r="A703" s="58">
        <v>41609</v>
      </c>
    </row>
    <row r="704" spans="1:1" x14ac:dyDescent="0.2">
      <c r="A704" s="58">
        <v>41610</v>
      </c>
    </row>
    <row r="705" spans="1:1" x14ac:dyDescent="0.2">
      <c r="A705" s="58">
        <v>41611</v>
      </c>
    </row>
    <row r="706" spans="1:1" x14ac:dyDescent="0.2">
      <c r="A706" s="58">
        <v>41612</v>
      </c>
    </row>
    <row r="707" spans="1:1" x14ac:dyDescent="0.2">
      <c r="A707" s="58">
        <v>41613</v>
      </c>
    </row>
    <row r="708" spans="1:1" x14ac:dyDescent="0.2">
      <c r="A708" s="58">
        <v>41614</v>
      </c>
    </row>
    <row r="709" spans="1:1" x14ac:dyDescent="0.2">
      <c r="A709" s="58">
        <v>41615</v>
      </c>
    </row>
    <row r="710" spans="1:1" x14ac:dyDescent="0.2">
      <c r="A710" s="58">
        <v>41616</v>
      </c>
    </row>
    <row r="711" spans="1:1" x14ac:dyDescent="0.2">
      <c r="A711" s="58">
        <v>41617</v>
      </c>
    </row>
    <row r="712" spans="1:1" x14ac:dyDescent="0.2">
      <c r="A712" s="58">
        <v>41618</v>
      </c>
    </row>
    <row r="713" spans="1:1" x14ac:dyDescent="0.2">
      <c r="A713" s="58">
        <v>41619</v>
      </c>
    </row>
    <row r="714" spans="1:1" x14ac:dyDescent="0.2">
      <c r="A714" s="58">
        <v>41620</v>
      </c>
    </row>
    <row r="715" spans="1:1" x14ac:dyDescent="0.2">
      <c r="A715" s="58">
        <v>41621</v>
      </c>
    </row>
    <row r="716" spans="1:1" x14ac:dyDescent="0.2">
      <c r="A716" s="58">
        <v>41622</v>
      </c>
    </row>
    <row r="717" spans="1:1" x14ac:dyDescent="0.2">
      <c r="A717" s="58">
        <v>41623</v>
      </c>
    </row>
    <row r="718" spans="1:1" x14ac:dyDescent="0.2">
      <c r="A718" s="58">
        <v>41624</v>
      </c>
    </row>
    <row r="719" spans="1:1" x14ac:dyDescent="0.2">
      <c r="A719" s="58">
        <v>41625</v>
      </c>
    </row>
    <row r="720" spans="1:1" x14ac:dyDescent="0.2">
      <c r="A720" s="58">
        <v>41626</v>
      </c>
    </row>
    <row r="721" spans="1:1" x14ac:dyDescent="0.2">
      <c r="A721" s="58">
        <v>41627</v>
      </c>
    </row>
    <row r="722" spans="1:1" x14ac:dyDescent="0.2">
      <c r="A722" s="58">
        <v>41628</v>
      </c>
    </row>
    <row r="723" spans="1:1" x14ac:dyDescent="0.2">
      <c r="A723" s="58">
        <v>41629</v>
      </c>
    </row>
    <row r="724" spans="1:1" x14ac:dyDescent="0.2">
      <c r="A724" s="58">
        <v>41630</v>
      </c>
    </row>
    <row r="725" spans="1:1" x14ac:dyDescent="0.2">
      <c r="A725" s="58">
        <v>41631</v>
      </c>
    </row>
    <row r="726" spans="1:1" x14ac:dyDescent="0.2">
      <c r="A726" s="58">
        <v>41632</v>
      </c>
    </row>
    <row r="727" spans="1:1" x14ac:dyDescent="0.2">
      <c r="A727" s="58">
        <v>41633</v>
      </c>
    </row>
    <row r="728" spans="1:1" x14ac:dyDescent="0.2">
      <c r="A728" s="58">
        <v>41634</v>
      </c>
    </row>
    <row r="729" spans="1:1" x14ac:dyDescent="0.2">
      <c r="A729" s="58">
        <v>41635</v>
      </c>
    </row>
    <row r="730" spans="1:1" x14ac:dyDescent="0.2">
      <c r="A730" s="58">
        <v>41636</v>
      </c>
    </row>
    <row r="731" spans="1:1" x14ac:dyDescent="0.2">
      <c r="A731" s="58">
        <v>41637</v>
      </c>
    </row>
    <row r="732" spans="1:1" x14ac:dyDescent="0.2">
      <c r="A732" s="58">
        <v>41638</v>
      </c>
    </row>
    <row r="733" spans="1:1" x14ac:dyDescent="0.2">
      <c r="A733" s="58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6"/>
  <sheetViews>
    <sheetView showGridLines="0" view="pageBreakPreview" topLeftCell="A10" zoomScale="80" zoomScaleNormal="100" zoomScaleSheetLayoutView="80" workbookViewId="0">
      <selection activeCell="C31" sqref="C31"/>
    </sheetView>
  </sheetViews>
  <sheetFormatPr defaultColWidth="9.140625" defaultRowHeight="15" x14ac:dyDescent="0.3"/>
  <cols>
    <col min="1" max="1" width="14.28515625" style="20" bestFit="1" customWidth="1"/>
    <col min="2" max="2" width="80" style="192" customWidth="1"/>
    <col min="3" max="3" width="16.5703125" style="20" customWidth="1"/>
    <col min="4" max="4" width="14.28515625" style="20" customWidth="1"/>
    <col min="5" max="5" width="0.42578125" style="19" customWidth="1"/>
    <col min="6" max="16384" width="9.140625" style="20"/>
  </cols>
  <sheetData>
    <row r="1" spans="1:12" s="6" customFormat="1" x14ac:dyDescent="0.3">
      <c r="A1" s="71" t="s">
        <v>252</v>
      </c>
      <c r="B1" s="188"/>
      <c r="C1" s="489" t="s">
        <v>94</v>
      </c>
      <c r="D1" s="489"/>
      <c r="E1" s="106"/>
    </row>
    <row r="2" spans="1:12" s="6" customFormat="1" x14ac:dyDescent="0.3">
      <c r="A2" s="72" t="s">
        <v>124</v>
      </c>
      <c r="B2" s="188"/>
      <c r="C2" s="490" t="str">
        <f>'ფორმა N1'!M2</f>
        <v>01/01/2023-31/12/2023</v>
      </c>
      <c r="D2" s="491"/>
      <c r="E2" s="106"/>
    </row>
    <row r="3" spans="1:12" s="6" customFormat="1" x14ac:dyDescent="0.3">
      <c r="A3" s="72"/>
      <c r="B3" s="188"/>
      <c r="C3" s="267"/>
      <c r="D3" s="267"/>
      <c r="E3" s="106"/>
    </row>
    <row r="4" spans="1:12" s="2" customFormat="1" x14ac:dyDescent="0.3">
      <c r="A4" s="73" t="str">
        <f>'ფორმა N2'!A4</f>
        <v>ანგარიშვალდებული პირის დასახელება:</v>
      </c>
      <c r="B4" s="189"/>
      <c r="C4" s="72"/>
      <c r="D4" s="72"/>
      <c r="E4" s="103"/>
      <c r="L4" s="6"/>
    </row>
    <row r="5" spans="1:12" s="2" customFormat="1" x14ac:dyDescent="0.3">
      <c r="A5" s="175" t="str">
        <f>'ფორმა N1'!D4</f>
        <v>მპგ "ერთიანი ნაციონალური მოძრაობა"</v>
      </c>
      <c r="B5" s="190"/>
      <c r="C5" s="57"/>
      <c r="D5" s="57"/>
      <c r="E5" s="103"/>
    </row>
    <row r="6" spans="1:12" s="2" customFormat="1" x14ac:dyDescent="0.3">
      <c r="A6" s="73"/>
      <c r="B6" s="189"/>
      <c r="C6" s="72"/>
      <c r="D6" s="72"/>
      <c r="E6" s="103"/>
    </row>
    <row r="7" spans="1:12" s="6" customFormat="1" ht="18" x14ac:dyDescent="0.3">
      <c r="A7" s="262"/>
      <c r="B7" s="366"/>
      <c r="C7" s="74"/>
      <c r="D7" s="74"/>
      <c r="E7" s="106"/>
    </row>
    <row r="8" spans="1:12" s="6" customFormat="1" ht="30" x14ac:dyDescent="0.3">
      <c r="A8" s="101" t="s">
        <v>64</v>
      </c>
      <c r="B8" s="75" t="s">
        <v>230</v>
      </c>
      <c r="C8" s="75" t="s">
        <v>66</v>
      </c>
      <c r="D8" s="75" t="s">
        <v>67</v>
      </c>
      <c r="E8" s="106"/>
      <c r="F8" s="367"/>
    </row>
    <row r="9" spans="1:12" s="7" customFormat="1" x14ac:dyDescent="0.3">
      <c r="A9" s="176">
        <v>1</v>
      </c>
      <c r="B9" s="176" t="s">
        <v>65</v>
      </c>
      <c r="C9" s="81">
        <f>SUM(C10,C26)</f>
        <v>0</v>
      </c>
      <c r="D9" s="81">
        <f>SUM(D10,D26)</f>
        <v>0</v>
      </c>
      <c r="E9" s="106"/>
    </row>
    <row r="10" spans="1:12" s="7" customFormat="1" x14ac:dyDescent="0.3">
      <c r="A10" s="83">
        <v>1.1000000000000001</v>
      </c>
      <c r="B10" s="83" t="s">
        <v>69</v>
      </c>
      <c r="C10" s="81">
        <f>SUM(C11,C12,C16,C19,C25,C26)</f>
        <v>0</v>
      </c>
      <c r="D10" s="81">
        <f>SUM(D11,D12,D16,D19,D24,D25)</f>
        <v>0</v>
      </c>
      <c r="E10" s="106"/>
    </row>
    <row r="11" spans="1:12" s="9" customFormat="1" ht="18" x14ac:dyDescent="0.3">
      <c r="A11" s="84" t="s">
        <v>30</v>
      </c>
      <c r="B11" s="84" t="s">
        <v>68</v>
      </c>
      <c r="C11" s="8"/>
      <c r="D11" s="8"/>
      <c r="E11" s="106"/>
    </row>
    <row r="12" spans="1:12" s="10" customFormat="1" x14ac:dyDescent="0.3">
      <c r="A12" s="84" t="s">
        <v>31</v>
      </c>
      <c r="B12" s="84" t="s">
        <v>283</v>
      </c>
      <c r="C12" s="102">
        <f>SUM(C14:C15)</f>
        <v>0</v>
      </c>
      <c r="D12" s="102">
        <f>SUM(D14:D15)</f>
        <v>0</v>
      </c>
      <c r="E12" s="106"/>
    </row>
    <row r="13" spans="1:12" s="3" customFormat="1" x14ac:dyDescent="0.3">
      <c r="A13" s="93" t="s">
        <v>70</v>
      </c>
      <c r="B13" s="93" t="s">
        <v>286</v>
      </c>
      <c r="C13" s="8"/>
      <c r="D13" s="8"/>
      <c r="E13" s="106"/>
    </row>
    <row r="14" spans="1:12" s="3" customFormat="1" x14ac:dyDescent="0.3">
      <c r="A14" s="93" t="s">
        <v>408</v>
      </c>
      <c r="B14" s="93" t="s">
        <v>407</v>
      </c>
      <c r="C14" s="8"/>
      <c r="D14" s="8"/>
      <c r="E14" s="106"/>
    </row>
    <row r="15" spans="1:12" s="3" customFormat="1" x14ac:dyDescent="0.3">
      <c r="A15" s="93" t="s">
        <v>409</v>
      </c>
      <c r="B15" s="93" t="s">
        <v>83</v>
      </c>
      <c r="C15" s="8"/>
      <c r="D15" s="8"/>
      <c r="E15" s="106"/>
    </row>
    <row r="16" spans="1:12" s="3" customFormat="1" x14ac:dyDescent="0.3">
      <c r="A16" s="84" t="s">
        <v>71</v>
      </c>
      <c r="B16" s="84" t="s">
        <v>72</v>
      </c>
      <c r="C16" s="102">
        <f>SUM(C17:C18)</f>
        <v>0</v>
      </c>
      <c r="D16" s="102">
        <f>SUM(D17:D18)</f>
        <v>0</v>
      </c>
      <c r="E16" s="106"/>
    </row>
    <row r="17" spans="1:5" s="3" customFormat="1" x14ac:dyDescent="0.3">
      <c r="A17" s="93" t="s">
        <v>73</v>
      </c>
      <c r="B17" s="93" t="s">
        <v>75</v>
      </c>
      <c r="C17" s="8"/>
      <c r="D17" s="8"/>
      <c r="E17" s="106"/>
    </row>
    <row r="18" spans="1:5" s="3" customFormat="1" x14ac:dyDescent="0.3">
      <c r="A18" s="93" t="s">
        <v>74</v>
      </c>
      <c r="B18" s="93" t="s">
        <v>449</v>
      </c>
      <c r="C18" s="8"/>
      <c r="D18" s="8"/>
      <c r="E18" s="106"/>
    </row>
    <row r="19" spans="1:5" s="3" customFormat="1" x14ac:dyDescent="0.3">
      <c r="A19" s="84" t="s">
        <v>76</v>
      </c>
      <c r="B19" s="84" t="s">
        <v>363</v>
      </c>
      <c r="C19" s="102">
        <f>SUM(C20:C23)</f>
        <v>0</v>
      </c>
      <c r="D19" s="102">
        <f>SUM(D20:D23)</f>
        <v>0</v>
      </c>
      <c r="E19" s="106"/>
    </row>
    <row r="20" spans="1:5" s="3" customFormat="1" x14ac:dyDescent="0.3">
      <c r="A20" s="93" t="s">
        <v>77</v>
      </c>
      <c r="B20" s="93" t="s">
        <v>505</v>
      </c>
      <c r="C20" s="8"/>
      <c r="D20" s="8"/>
      <c r="E20" s="106"/>
    </row>
    <row r="21" spans="1:5" s="3" customFormat="1" ht="30" x14ac:dyDescent="0.3">
      <c r="A21" s="93" t="s">
        <v>78</v>
      </c>
      <c r="B21" s="93" t="s">
        <v>415</v>
      </c>
      <c r="C21" s="8"/>
      <c r="D21" s="8"/>
      <c r="E21" s="106"/>
    </row>
    <row r="22" spans="1:5" s="3" customFormat="1" x14ac:dyDescent="0.3">
      <c r="A22" s="93" t="s">
        <v>79</v>
      </c>
      <c r="B22" s="93" t="s">
        <v>434</v>
      </c>
      <c r="C22" s="8"/>
      <c r="D22" s="8"/>
      <c r="E22" s="106"/>
    </row>
    <row r="23" spans="1:5" s="3" customFormat="1" ht="30" x14ac:dyDescent="0.3">
      <c r="A23" s="93" t="s">
        <v>80</v>
      </c>
      <c r="B23" s="93" t="s">
        <v>481</v>
      </c>
      <c r="C23" s="8"/>
      <c r="D23" s="8"/>
      <c r="E23" s="106"/>
    </row>
    <row r="24" spans="1:5" s="3" customFormat="1" x14ac:dyDescent="0.3">
      <c r="A24" s="84" t="s">
        <v>81</v>
      </c>
      <c r="B24" s="84" t="s">
        <v>377</v>
      </c>
      <c r="C24" s="8"/>
      <c r="D24" s="8"/>
      <c r="E24" s="106"/>
    </row>
    <row r="25" spans="1:5" s="3" customFormat="1" x14ac:dyDescent="0.3">
      <c r="A25" s="84" t="s">
        <v>232</v>
      </c>
      <c r="B25" s="84" t="s">
        <v>383</v>
      </c>
      <c r="C25" s="8"/>
      <c r="D25" s="8"/>
      <c r="E25" s="106"/>
    </row>
    <row r="26" spans="1:5" x14ac:dyDescent="0.3">
      <c r="A26" s="83">
        <v>1.2</v>
      </c>
      <c r="B26" s="83" t="s">
        <v>82</v>
      </c>
      <c r="C26" s="81">
        <f>SUM(C27,C35)</f>
        <v>0</v>
      </c>
      <c r="D26" s="81">
        <f>SUM(D27,D35)</f>
        <v>0</v>
      </c>
      <c r="E26" s="106"/>
    </row>
    <row r="27" spans="1:5" x14ac:dyDescent="0.3">
      <c r="A27" s="84" t="s">
        <v>32</v>
      </c>
      <c r="B27" s="84" t="s">
        <v>286</v>
      </c>
      <c r="C27" s="102">
        <f>SUM(C28:C30)</f>
        <v>0</v>
      </c>
      <c r="D27" s="102">
        <f>SUM(D28:D30)</f>
        <v>0</v>
      </c>
      <c r="E27" s="106"/>
    </row>
    <row r="28" spans="1:5" x14ac:dyDescent="0.3">
      <c r="A28" s="184" t="s">
        <v>84</v>
      </c>
      <c r="B28" s="184" t="s">
        <v>284</v>
      </c>
      <c r="C28" s="8"/>
      <c r="D28" s="8"/>
      <c r="E28" s="106"/>
    </row>
    <row r="29" spans="1:5" x14ac:dyDescent="0.3">
      <c r="A29" s="184" t="s">
        <v>85</v>
      </c>
      <c r="B29" s="184" t="s">
        <v>287</v>
      </c>
      <c r="C29" s="8"/>
      <c r="D29" s="8"/>
      <c r="E29" s="106"/>
    </row>
    <row r="30" spans="1:5" x14ac:dyDescent="0.3">
      <c r="A30" s="184" t="s">
        <v>384</v>
      </c>
      <c r="B30" s="184" t="s">
        <v>285</v>
      </c>
      <c r="C30" s="8"/>
      <c r="D30" s="8"/>
      <c r="E30" s="106"/>
    </row>
    <row r="31" spans="1:5" x14ac:dyDescent="0.3">
      <c r="A31" s="84" t="s">
        <v>33</v>
      </c>
      <c r="B31" s="84" t="s">
        <v>407</v>
      </c>
      <c r="C31" s="102">
        <f>SUM(C32:C34)</f>
        <v>0</v>
      </c>
      <c r="D31" s="102">
        <f>SUM(D32:D34)</f>
        <v>0</v>
      </c>
      <c r="E31" s="106"/>
    </row>
    <row r="32" spans="1:5" x14ac:dyDescent="0.3">
      <c r="A32" s="184" t="s">
        <v>12</v>
      </c>
      <c r="B32" s="184" t="s">
        <v>410</v>
      </c>
      <c r="C32" s="8"/>
      <c r="D32" s="8"/>
      <c r="E32" s="106"/>
    </row>
    <row r="33" spans="1:9" x14ac:dyDescent="0.3">
      <c r="A33" s="184" t="s">
        <v>13</v>
      </c>
      <c r="B33" s="184" t="s">
        <v>411</v>
      </c>
      <c r="C33" s="8"/>
      <c r="D33" s="8"/>
      <c r="E33" s="106"/>
    </row>
    <row r="34" spans="1:9" x14ac:dyDescent="0.3">
      <c r="A34" s="184" t="s">
        <v>261</v>
      </c>
      <c r="B34" s="184" t="s">
        <v>412</v>
      </c>
      <c r="C34" s="8"/>
      <c r="D34" s="8"/>
      <c r="E34" s="106"/>
    </row>
    <row r="35" spans="1:9" s="314" customFormat="1" x14ac:dyDescent="0.3">
      <c r="A35" s="84" t="s">
        <v>34</v>
      </c>
      <c r="B35" s="195" t="s">
        <v>382</v>
      </c>
      <c r="C35" s="8"/>
      <c r="D35" s="8"/>
    </row>
    <row r="36" spans="1:9" s="2" customFormat="1" x14ac:dyDescent="0.3">
      <c r="A36" s="1"/>
      <c r="B36" s="191"/>
      <c r="E36" s="265"/>
    </row>
    <row r="37" spans="1:9" s="2" customFormat="1" x14ac:dyDescent="0.3">
      <c r="B37" s="191"/>
      <c r="E37" s="26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6" t="s">
        <v>93</v>
      </c>
      <c r="B40" s="191"/>
      <c r="E40" s="265"/>
    </row>
    <row r="41" spans="1:9" s="2" customFormat="1" x14ac:dyDescent="0.3">
      <c r="B41" s="191"/>
      <c r="E41" s="271"/>
      <c r="F41" s="271"/>
      <c r="G41" s="271"/>
      <c r="H41" s="271"/>
      <c r="I41" s="271"/>
    </row>
    <row r="42" spans="1:9" s="2" customFormat="1" x14ac:dyDescent="0.3">
      <c r="B42" s="191"/>
      <c r="D42" s="12"/>
      <c r="E42" s="271"/>
      <c r="F42" s="271"/>
      <c r="G42" s="271"/>
      <c r="H42" s="271"/>
      <c r="I42" s="271"/>
    </row>
    <row r="43" spans="1:9" s="2" customFormat="1" x14ac:dyDescent="0.3">
      <c r="A43" s="271"/>
      <c r="B43" s="193" t="s">
        <v>380</v>
      </c>
      <c r="D43" s="12"/>
      <c r="E43" s="271"/>
      <c r="F43" s="271"/>
      <c r="G43" s="271"/>
      <c r="H43" s="271"/>
      <c r="I43" s="271"/>
    </row>
    <row r="44" spans="1:9" s="2" customFormat="1" x14ac:dyDescent="0.3">
      <c r="A44" s="271"/>
      <c r="B44" s="191" t="s">
        <v>250</v>
      </c>
      <c r="D44" s="12"/>
      <c r="E44" s="271"/>
      <c r="F44" s="271"/>
      <c r="G44" s="271"/>
      <c r="H44" s="271"/>
      <c r="I44" s="271"/>
    </row>
    <row r="45" spans="1:9" s="271" customFormat="1" ht="12.75" x14ac:dyDescent="0.2">
      <c r="B45" s="194" t="s">
        <v>123</v>
      </c>
    </row>
    <row r="46" spans="1:9" s="271" customFormat="1" ht="12.75" x14ac:dyDescent="0.2">
      <c r="B46" s="36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0"/>
  <sheetViews>
    <sheetView showGridLines="0" topLeftCell="A7" zoomScale="90" zoomScaleNormal="90" zoomScaleSheetLayoutView="80" workbookViewId="0">
      <selection activeCell="B25" sqref="B25"/>
    </sheetView>
  </sheetViews>
  <sheetFormatPr defaultColWidth="9.140625" defaultRowHeight="15" x14ac:dyDescent="0.3"/>
  <cols>
    <col min="1" max="1" width="16.140625" style="2" customWidth="1"/>
    <col min="2" max="2" width="77.28515625" style="2" customWidth="1"/>
    <col min="3" max="3" width="1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ht="21.75" customHeight="1" x14ac:dyDescent="0.3">
      <c r="A1" s="493" t="s">
        <v>450</v>
      </c>
      <c r="B1" s="493"/>
      <c r="C1" s="489" t="s">
        <v>94</v>
      </c>
      <c r="D1" s="489"/>
      <c r="E1" s="87"/>
    </row>
    <row r="2" spans="1:5" s="6" customFormat="1" x14ac:dyDescent="0.3">
      <c r="A2" s="493" t="s">
        <v>451</v>
      </c>
      <c r="B2" s="493"/>
      <c r="C2" s="487" t="str">
        <f>'ფორმა N1'!M2</f>
        <v>01/01/2023-31/12/2023</v>
      </c>
      <c r="D2" s="488"/>
      <c r="E2" s="87"/>
    </row>
    <row r="3" spans="1:5" s="6" customFormat="1" x14ac:dyDescent="0.3">
      <c r="A3" s="494"/>
      <c r="B3" s="494"/>
      <c r="C3" s="267"/>
      <c r="D3" s="267"/>
      <c r="E3" s="87"/>
    </row>
    <row r="4" spans="1:5" s="6" customFormat="1" x14ac:dyDescent="0.3">
      <c r="A4" s="72" t="s">
        <v>124</v>
      </c>
      <c r="B4" s="262"/>
      <c r="C4" s="267"/>
      <c r="D4" s="267"/>
      <c r="E4" s="87"/>
    </row>
    <row r="5" spans="1:5" s="6" customFormat="1" x14ac:dyDescent="0.3">
      <c r="A5" s="72"/>
      <c r="B5" s="262"/>
      <c r="C5" s="267"/>
      <c r="D5" s="267"/>
      <c r="E5" s="87"/>
    </row>
    <row r="6" spans="1:5" x14ac:dyDescent="0.3">
      <c r="A6" s="73" t="str">
        <f>'[1]ფორმა N2'!A4</f>
        <v>ანგარიშვალდებული პირის დასახელება:</v>
      </c>
      <c r="B6" s="73"/>
      <c r="C6" s="72"/>
      <c r="D6" s="72"/>
      <c r="E6" s="88"/>
    </row>
    <row r="7" spans="1:5" x14ac:dyDescent="0.3">
      <c r="A7" s="175" t="str">
        <f>'ფორმა N1'!D4</f>
        <v>მპგ "ერთიანი ნაციონალური მოძრაობა"</v>
      </c>
      <c r="B7" s="76"/>
      <c r="C7" s="77"/>
      <c r="D7" s="77"/>
      <c r="E7" s="88"/>
    </row>
    <row r="8" spans="1:5" x14ac:dyDescent="0.3">
      <c r="A8" s="73"/>
      <c r="B8" s="73"/>
      <c r="C8" s="72"/>
      <c r="D8" s="72"/>
      <c r="E8" s="88"/>
    </row>
    <row r="9" spans="1:5" s="6" customFormat="1" x14ac:dyDescent="0.3">
      <c r="A9" s="262"/>
      <c r="B9" s="262"/>
      <c r="C9" s="74"/>
      <c r="D9" s="74"/>
      <c r="E9" s="87"/>
    </row>
    <row r="10" spans="1:5" s="6" customFormat="1" ht="30" x14ac:dyDescent="0.3">
      <c r="A10" s="85" t="s">
        <v>64</v>
      </c>
      <c r="B10" s="86" t="s">
        <v>11</v>
      </c>
      <c r="C10" s="75" t="s">
        <v>10</v>
      </c>
      <c r="D10" s="75" t="s">
        <v>9</v>
      </c>
      <c r="E10" s="87"/>
    </row>
    <row r="11" spans="1:5" s="7" customFormat="1" x14ac:dyDescent="0.2">
      <c r="A11" s="176">
        <v>1</v>
      </c>
      <c r="B11" s="176" t="s">
        <v>57</v>
      </c>
      <c r="C11" s="78">
        <f>SUM(C12,C16,C56,C59,C60,C61,C79)</f>
        <v>2743672.6899999995</v>
      </c>
      <c r="D11" s="78">
        <f>SUM(D12,D16,D56,D59,D60,D61,D67,D75,D76)</f>
        <v>2949607.9599999995</v>
      </c>
      <c r="E11" s="177"/>
    </row>
    <row r="12" spans="1:5" s="9" customFormat="1" ht="18" x14ac:dyDescent="0.2">
      <c r="A12" s="83">
        <v>1.1000000000000001</v>
      </c>
      <c r="B12" s="83" t="s">
        <v>58</v>
      </c>
      <c r="C12" s="79">
        <f>SUM(C13:C15)</f>
        <v>876565.21999999951</v>
      </c>
      <c r="D12" s="79">
        <f>SUM(D13:D15)</f>
        <v>876565.21999999951</v>
      </c>
      <c r="E12" s="89"/>
    </row>
    <row r="13" spans="1:5" s="10" customFormat="1" x14ac:dyDescent="0.3">
      <c r="A13" s="84" t="s">
        <v>30</v>
      </c>
      <c r="B13" s="84" t="s">
        <v>59</v>
      </c>
      <c r="C13" s="464">
        <v>854025.01999999955</v>
      </c>
      <c r="D13" s="464">
        <v>854025.01999999955</v>
      </c>
      <c r="E13" s="90"/>
    </row>
    <row r="14" spans="1:5" s="3" customFormat="1" x14ac:dyDescent="0.3">
      <c r="A14" s="84" t="s">
        <v>31</v>
      </c>
      <c r="B14" s="84" t="s">
        <v>0</v>
      </c>
      <c r="C14" s="464">
        <v>22540.2</v>
      </c>
      <c r="D14" s="464">
        <v>22540.2</v>
      </c>
      <c r="E14" s="91"/>
    </row>
    <row r="15" spans="1:5" s="3" customFormat="1" x14ac:dyDescent="0.2">
      <c r="A15" s="362" t="s">
        <v>71</v>
      </c>
      <c r="B15" s="84" t="s">
        <v>487</v>
      </c>
      <c r="C15" s="4"/>
      <c r="D15" s="4"/>
      <c r="E15" s="91"/>
    </row>
    <row r="16" spans="1:5" s="7" customFormat="1" x14ac:dyDescent="0.2">
      <c r="A16" s="83">
        <v>1.2</v>
      </c>
      <c r="B16" s="83" t="s">
        <v>60</v>
      </c>
      <c r="C16" s="80">
        <f>SUM(C17,C20,C32,C33,C34,C35,C38,C39,C46:C50,C54,C55)</f>
        <v>1684176.33</v>
      </c>
      <c r="D16" s="80">
        <f>SUM(D17,D20,D32,D33,D34,D35,D38,D39,D46:D50,D54,D55)</f>
        <v>1684176.33</v>
      </c>
      <c r="E16" s="177"/>
    </row>
    <row r="17" spans="1:6" s="3" customFormat="1" x14ac:dyDescent="0.2">
      <c r="A17" s="84" t="s">
        <v>32</v>
      </c>
      <c r="B17" s="84" t="s">
        <v>1</v>
      </c>
      <c r="C17" s="79">
        <f>SUM(C18:C19)</f>
        <v>56802.369999999995</v>
      </c>
      <c r="D17" s="79">
        <f>SUM(D18:D19)</f>
        <v>56802.369999999995</v>
      </c>
      <c r="E17" s="91"/>
    </row>
    <row r="18" spans="1:6" s="3" customFormat="1" x14ac:dyDescent="0.3">
      <c r="A18" s="93" t="s">
        <v>84</v>
      </c>
      <c r="B18" s="93" t="s">
        <v>61</v>
      </c>
      <c r="C18" s="462">
        <v>180</v>
      </c>
      <c r="D18" s="463">
        <v>180</v>
      </c>
      <c r="E18" s="91"/>
    </row>
    <row r="19" spans="1:6" s="3" customFormat="1" x14ac:dyDescent="0.3">
      <c r="A19" s="93" t="s">
        <v>85</v>
      </c>
      <c r="B19" s="93" t="s">
        <v>62</v>
      </c>
      <c r="C19" s="462">
        <v>56622.369999999995</v>
      </c>
      <c r="D19" s="463">
        <v>56622.369999999995</v>
      </c>
      <c r="E19" s="91"/>
    </row>
    <row r="20" spans="1:6" s="3" customFormat="1" x14ac:dyDescent="0.2">
      <c r="A20" s="84" t="s">
        <v>33</v>
      </c>
      <c r="B20" s="84" t="s">
        <v>2</v>
      </c>
      <c r="C20" s="79">
        <f>SUM(C21:C26,C31)</f>
        <v>401505.4</v>
      </c>
      <c r="D20" s="79">
        <f>SUM(D21:D26,D31)</f>
        <v>401505.4</v>
      </c>
      <c r="E20" s="179"/>
      <c r="F20" s="180"/>
    </row>
    <row r="21" spans="1:6" s="183" customFormat="1" ht="30" x14ac:dyDescent="0.3">
      <c r="A21" s="93" t="s">
        <v>12</v>
      </c>
      <c r="B21" s="93" t="s">
        <v>231</v>
      </c>
      <c r="C21" s="462">
        <v>135027.91</v>
      </c>
      <c r="D21" s="463">
        <v>135027.91</v>
      </c>
      <c r="E21" s="182"/>
    </row>
    <row r="22" spans="1:6" s="183" customFormat="1" x14ac:dyDescent="0.3">
      <c r="A22" s="93" t="s">
        <v>13</v>
      </c>
      <c r="B22" s="93" t="s">
        <v>14</v>
      </c>
      <c r="C22" s="462">
        <v>8014.1</v>
      </c>
      <c r="D22" s="463">
        <v>8014.1</v>
      </c>
      <c r="E22" s="182"/>
    </row>
    <row r="23" spans="1:6" s="183" customFormat="1" ht="30" x14ac:dyDescent="0.3">
      <c r="A23" s="93" t="s">
        <v>261</v>
      </c>
      <c r="B23" s="93" t="s">
        <v>22</v>
      </c>
      <c r="C23" s="462">
        <v>57890.98000000001</v>
      </c>
      <c r="D23" s="463">
        <v>57890.98000000001</v>
      </c>
      <c r="E23" s="182"/>
    </row>
    <row r="24" spans="1:6" s="183" customFormat="1" ht="16.5" customHeight="1" x14ac:dyDescent="0.3">
      <c r="A24" s="93" t="s">
        <v>262</v>
      </c>
      <c r="B24" s="93" t="s">
        <v>15</v>
      </c>
      <c r="C24" s="462">
        <v>80308.460000000021</v>
      </c>
      <c r="D24" s="463">
        <v>80308.460000000021</v>
      </c>
      <c r="E24" s="182"/>
    </row>
    <row r="25" spans="1:6" s="183" customFormat="1" ht="16.5" customHeight="1" x14ac:dyDescent="0.3">
      <c r="A25" s="93" t="s">
        <v>263</v>
      </c>
      <c r="B25" s="93" t="s">
        <v>16</v>
      </c>
      <c r="C25" s="462">
        <v>1828.2</v>
      </c>
      <c r="D25" s="463">
        <v>1828.2</v>
      </c>
      <c r="E25" s="182"/>
    </row>
    <row r="26" spans="1:6" s="183" customFormat="1" ht="16.5" customHeight="1" x14ac:dyDescent="0.2">
      <c r="A26" s="93" t="s">
        <v>264</v>
      </c>
      <c r="B26" s="93" t="s">
        <v>17</v>
      </c>
      <c r="C26" s="79">
        <f>SUM(C27:C30)</f>
        <v>118435.74999999997</v>
      </c>
      <c r="D26" s="79">
        <f>SUM(D27:D30)</f>
        <v>118435.74999999997</v>
      </c>
      <c r="E26" s="182"/>
    </row>
    <row r="27" spans="1:6" s="183" customFormat="1" ht="16.5" customHeight="1" x14ac:dyDescent="0.3">
      <c r="A27" s="184" t="s">
        <v>265</v>
      </c>
      <c r="B27" s="184" t="s">
        <v>18</v>
      </c>
      <c r="C27" s="462">
        <v>66036.909999999974</v>
      </c>
      <c r="D27" s="463">
        <v>66036.909999999974</v>
      </c>
      <c r="E27" s="182"/>
    </row>
    <row r="28" spans="1:6" s="183" customFormat="1" ht="16.5" customHeight="1" x14ac:dyDescent="0.3">
      <c r="A28" s="184" t="s">
        <v>266</v>
      </c>
      <c r="B28" s="184" t="s">
        <v>19</v>
      </c>
      <c r="C28" s="462">
        <v>6899.7499999999982</v>
      </c>
      <c r="D28" s="463">
        <v>6899.7499999999982</v>
      </c>
      <c r="E28" s="182"/>
    </row>
    <row r="29" spans="1:6" s="183" customFormat="1" ht="16.5" customHeight="1" x14ac:dyDescent="0.3">
      <c r="A29" s="184" t="s">
        <v>267</v>
      </c>
      <c r="B29" s="184" t="s">
        <v>20</v>
      </c>
      <c r="C29" s="462">
        <v>45250.65</v>
      </c>
      <c r="D29" s="463">
        <v>45250.65</v>
      </c>
      <c r="E29" s="182"/>
    </row>
    <row r="30" spans="1:6" s="183" customFormat="1" ht="16.5" customHeight="1" x14ac:dyDescent="0.3">
      <c r="A30" s="184" t="s">
        <v>268</v>
      </c>
      <c r="B30" s="184" t="s">
        <v>23</v>
      </c>
      <c r="C30" s="462">
        <v>248.44</v>
      </c>
      <c r="D30" s="463">
        <v>248.44</v>
      </c>
      <c r="E30" s="182"/>
    </row>
    <row r="31" spans="1:6" s="183" customFormat="1" ht="16.5" customHeight="1" x14ac:dyDescent="0.3">
      <c r="A31" s="93" t="s">
        <v>269</v>
      </c>
      <c r="B31" s="93" t="s">
        <v>21</v>
      </c>
      <c r="C31" s="462"/>
      <c r="D31" s="463"/>
      <c r="E31" s="182"/>
    </row>
    <row r="32" spans="1:6" s="3" customFormat="1" ht="16.5" customHeight="1" x14ac:dyDescent="0.3">
      <c r="A32" s="84" t="s">
        <v>34</v>
      </c>
      <c r="B32" s="84" t="s">
        <v>3</v>
      </c>
      <c r="C32" s="462">
        <v>6004.96</v>
      </c>
      <c r="D32" s="463">
        <v>6004.96</v>
      </c>
      <c r="E32" s="179"/>
    </row>
    <row r="33" spans="1:5" s="3" customFormat="1" ht="16.5" customHeight="1" x14ac:dyDescent="0.3">
      <c r="A33" s="84" t="s">
        <v>35</v>
      </c>
      <c r="B33" s="84" t="s">
        <v>4</v>
      </c>
      <c r="C33" s="462"/>
      <c r="D33" s="463"/>
      <c r="E33" s="91"/>
    </row>
    <row r="34" spans="1:5" s="3" customFormat="1" ht="16.5" customHeight="1" x14ac:dyDescent="0.3">
      <c r="A34" s="84" t="s">
        <v>36</v>
      </c>
      <c r="B34" s="84" t="s">
        <v>5</v>
      </c>
      <c r="C34" s="462"/>
      <c r="D34" s="463"/>
      <c r="E34" s="91"/>
    </row>
    <row r="35" spans="1:5" s="3" customFormat="1" x14ac:dyDescent="0.2">
      <c r="A35" s="84" t="s">
        <v>37</v>
      </c>
      <c r="B35" s="84" t="s">
        <v>63</v>
      </c>
      <c r="C35" s="79">
        <f>SUM(C36:C37)</f>
        <v>46811.96</v>
      </c>
      <c r="D35" s="79">
        <f>SUM(D36:D37)</f>
        <v>46811.96</v>
      </c>
      <c r="E35" s="91"/>
    </row>
    <row r="36" spans="1:5" s="3" customFormat="1" ht="16.5" customHeight="1" x14ac:dyDescent="0.2">
      <c r="A36" s="93" t="s">
        <v>270</v>
      </c>
      <c r="B36" s="93" t="s">
        <v>56</v>
      </c>
      <c r="C36" s="4">
        <v>39496.199999999997</v>
      </c>
      <c r="D36" s="178">
        <v>39496.199999999997</v>
      </c>
      <c r="E36" s="91"/>
    </row>
    <row r="37" spans="1:5" s="3" customFormat="1" ht="16.5" customHeight="1" x14ac:dyDescent="0.2">
      <c r="A37" s="93" t="s">
        <v>271</v>
      </c>
      <c r="B37" s="93" t="s">
        <v>55</v>
      </c>
      <c r="C37" s="4">
        <v>7315.76</v>
      </c>
      <c r="D37" s="178">
        <v>7315.76</v>
      </c>
      <c r="E37" s="91"/>
    </row>
    <row r="38" spans="1:5" s="3" customFormat="1" ht="16.5" customHeight="1" x14ac:dyDescent="0.2">
      <c r="A38" s="84" t="s">
        <v>38</v>
      </c>
      <c r="B38" s="84" t="s">
        <v>49</v>
      </c>
      <c r="C38" s="4">
        <v>1137.9100000000017</v>
      </c>
      <c r="D38" s="178">
        <v>1137.9100000000017</v>
      </c>
      <c r="E38" s="91"/>
    </row>
    <row r="39" spans="1:5" s="3" customFormat="1" ht="16.5" customHeight="1" x14ac:dyDescent="0.2">
      <c r="A39" s="84" t="s">
        <v>39</v>
      </c>
      <c r="B39" s="84" t="s">
        <v>355</v>
      </c>
      <c r="C39" s="79">
        <f>SUM(C40:C45)</f>
        <v>31609.199999999997</v>
      </c>
      <c r="D39" s="79">
        <f>SUM(D40:D45)</f>
        <v>31609.199999999997</v>
      </c>
      <c r="E39" s="91"/>
    </row>
    <row r="40" spans="1:5" s="3" customFormat="1" ht="16.5" customHeight="1" x14ac:dyDescent="0.3">
      <c r="A40" s="17" t="s">
        <v>316</v>
      </c>
      <c r="B40" s="17" t="s">
        <v>320</v>
      </c>
      <c r="C40" s="462"/>
      <c r="D40" s="463"/>
      <c r="E40" s="91"/>
    </row>
    <row r="41" spans="1:5" s="3" customFormat="1" ht="16.5" customHeight="1" x14ac:dyDescent="0.3">
      <c r="A41" s="17" t="s">
        <v>317</v>
      </c>
      <c r="B41" s="17" t="s">
        <v>321</v>
      </c>
      <c r="C41" s="462"/>
      <c r="D41" s="463"/>
      <c r="E41" s="91"/>
    </row>
    <row r="42" spans="1:5" s="3" customFormat="1" ht="16.5" customHeight="1" x14ac:dyDescent="0.3">
      <c r="A42" s="17" t="s">
        <v>318</v>
      </c>
      <c r="B42" s="17" t="s">
        <v>324</v>
      </c>
      <c r="C42" s="462">
        <v>23393.699999999997</v>
      </c>
      <c r="D42" s="463">
        <v>23393.699999999997</v>
      </c>
      <c r="E42" s="91"/>
    </row>
    <row r="43" spans="1:5" s="3" customFormat="1" ht="16.5" customHeight="1" x14ac:dyDescent="0.3">
      <c r="A43" s="17" t="s">
        <v>323</v>
      </c>
      <c r="B43" s="17" t="s">
        <v>325</v>
      </c>
      <c r="C43" s="462"/>
      <c r="D43" s="463"/>
      <c r="E43" s="91"/>
    </row>
    <row r="44" spans="1:5" s="3" customFormat="1" ht="16.5" customHeight="1" x14ac:dyDescent="0.3">
      <c r="A44" s="17" t="s">
        <v>326</v>
      </c>
      <c r="B44" s="17" t="s">
        <v>441</v>
      </c>
      <c r="C44" s="462"/>
      <c r="D44" s="463"/>
      <c r="E44" s="91"/>
    </row>
    <row r="45" spans="1:5" s="3" customFormat="1" ht="16.5" customHeight="1" x14ac:dyDescent="0.3">
      <c r="A45" s="17" t="s">
        <v>402</v>
      </c>
      <c r="B45" s="17" t="s">
        <v>322</v>
      </c>
      <c r="C45" s="462">
        <v>8215.5</v>
      </c>
      <c r="D45" s="463">
        <v>8215.5</v>
      </c>
      <c r="E45" s="91"/>
    </row>
    <row r="46" spans="1:5" s="3" customFormat="1" ht="30" x14ac:dyDescent="0.3">
      <c r="A46" s="84" t="s">
        <v>40</v>
      </c>
      <c r="B46" s="84" t="s">
        <v>28</v>
      </c>
      <c r="C46" s="462">
        <v>113623</v>
      </c>
      <c r="D46" s="463">
        <v>113623</v>
      </c>
      <c r="E46" s="91"/>
    </row>
    <row r="47" spans="1:5" s="3" customFormat="1" ht="16.5" customHeight="1" x14ac:dyDescent="0.3">
      <c r="A47" s="84" t="s">
        <v>41</v>
      </c>
      <c r="B47" s="84" t="s">
        <v>24</v>
      </c>
      <c r="C47" s="462">
        <v>406</v>
      </c>
      <c r="D47" s="463">
        <v>406</v>
      </c>
      <c r="E47" s="91"/>
    </row>
    <row r="48" spans="1:5" s="3" customFormat="1" ht="16.5" customHeight="1" x14ac:dyDescent="0.3">
      <c r="A48" s="84" t="s">
        <v>42</v>
      </c>
      <c r="B48" s="84" t="s">
        <v>25</v>
      </c>
      <c r="C48" s="462">
        <v>33400</v>
      </c>
      <c r="D48" s="463">
        <v>33400</v>
      </c>
      <c r="E48" s="91"/>
    </row>
    <row r="49" spans="1:6" s="3" customFormat="1" ht="16.5" customHeight="1" x14ac:dyDescent="0.3">
      <c r="A49" s="84" t="s">
        <v>43</v>
      </c>
      <c r="B49" s="84" t="s">
        <v>26</v>
      </c>
      <c r="C49" s="462"/>
      <c r="D49" s="463"/>
      <c r="E49" s="91"/>
    </row>
    <row r="50" spans="1:6" s="3" customFormat="1" ht="16.5" customHeight="1" x14ac:dyDescent="0.2">
      <c r="A50" s="84" t="s">
        <v>44</v>
      </c>
      <c r="B50" s="84" t="s">
        <v>356</v>
      </c>
      <c r="C50" s="79">
        <f>SUM(C51:C53)</f>
        <v>720686.69000000006</v>
      </c>
      <c r="D50" s="79">
        <f>SUM(D51:D53)</f>
        <v>720686.69000000006</v>
      </c>
      <c r="E50" s="91"/>
    </row>
    <row r="51" spans="1:6" s="3" customFormat="1" ht="16.5" customHeight="1" x14ac:dyDescent="0.2">
      <c r="A51" s="93" t="s">
        <v>331</v>
      </c>
      <c r="B51" s="93" t="s">
        <v>334</v>
      </c>
      <c r="C51" s="4">
        <v>720686.69000000006</v>
      </c>
      <c r="D51" s="178">
        <v>720686.69000000006</v>
      </c>
      <c r="E51" s="91"/>
    </row>
    <row r="52" spans="1:6" s="3" customFormat="1" ht="16.5" customHeight="1" x14ac:dyDescent="0.2">
      <c r="A52" s="93" t="s">
        <v>332</v>
      </c>
      <c r="B52" s="93" t="s">
        <v>333</v>
      </c>
      <c r="C52" s="4"/>
      <c r="D52" s="178"/>
      <c r="E52" s="91"/>
    </row>
    <row r="53" spans="1:6" s="3" customFormat="1" ht="16.5" customHeight="1" x14ac:dyDescent="0.2">
      <c r="A53" s="93" t="s">
        <v>335</v>
      </c>
      <c r="B53" s="93" t="s">
        <v>336</v>
      </c>
      <c r="C53" s="4"/>
      <c r="D53" s="178"/>
      <c r="E53" s="91"/>
    </row>
    <row r="54" spans="1:6" s="3" customFormat="1" x14ac:dyDescent="0.2">
      <c r="A54" s="84" t="s">
        <v>45</v>
      </c>
      <c r="B54" s="84" t="s">
        <v>29</v>
      </c>
      <c r="C54" s="4">
        <v>820.5</v>
      </c>
      <c r="D54" s="178">
        <v>820.5</v>
      </c>
      <c r="E54" s="91"/>
    </row>
    <row r="55" spans="1:6" s="3" customFormat="1" ht="16.5" customHeight="1" x14ac:dyDescent="0.2">
      <c r="A55" s="84" t="s">
        <v>46</v>
      </c>
      <c r="B55" s="84" t="s">
        <v>6</v>
      </c>
      <c r="C55" s="4">
        <v>271368.33999999997</v>
      </c>
      <c r="D55" s="178">
        <v>271368.33999999997</v>
      </c>
      <c r="E55" s="179"/>
      <c r="F55" s="180"/>
    </row>
    <row r="56" spans="1:6" s="3" customFormat="1" ht="30" x14ac:dyDescent="0.2">
      <c r="A56" s="83">
        <v>1.3</v>
      </c>
      <c r="B56" s="83" t="s">
        <v>360</v>
      </c>
      <c r="C56" s="80">
        <f>SUM(C57:C58)</f>
        <v>0</v>
      </c>
      <c r="D56" s="80">
        <f>SUM(D57:D58)</f>
        <v>0</v>
      </c>
      <c r="E56" s="179"/>
      <c r="F56" s="180"/>
    </row>
    <row r="57" spans="1:6" s="3" customFormat="1" x14ac:dyDescent="0.2">
      <c r="A57" s="84" t="s">
        <v>50</v>
      </c>
      <c r="B57" s="84" t="s">
        <v>48</v>
      </c>
      <c r="C57" s="4"/>
      <c r="D57" s="178"/>
      <c r="E57" s="179"/>
      <c r="F57" s="180"/>
    </row>
    <row r="58" spans="1:6" s="3" customFormat="1" ht="16.5" customHeight="1" x14ac:dyDescent="0.2">
      <c r="A58" s="84" t="s">
        <v>51</v>
      </c>
      <c r="B58" s="84" t="s">
        <v>47</v>
      </c>
      <c r="C58" s="4"/>
      <c r="D58" s="178"/>
      <c r="E58" s="179"/>
      <c r="F58" s="180"/>
    </row>
    <row r="59" spans="1:6" s="3" customFormat="1" x14ac:dyDescent="0.2">
      <c r="A59" s="83">
        <v>1.4</v>
      </c>
      <c r="B59" s="83" t="s">
        <v>362</v>
      </c>
      <c r="C59" s="4"/>
      <c r="D59" s="178"/>
      <c r="E59" s="179"/>
      <c r="F59" s="180"/>
    </row>
    <row r="60" spans="1:6" s="183" customFormat="1" x14ac:dyDescent="0.2">
      <c r="A60" s="83">
        <v>1.5</v>
      </c>
      <c r="B60" s="83" t="s">
        <v>7</v>
      </c>
      <c r="C60" s="181"/>
      <c r="D60" s="38"/>
      <c r="E60" s="182"/>
    </row>
    <row r="61" spans="1:6" s="183" customFormat="1" x14ac:dyDescent="0.3">
      <c r="A61" s="83">
        <v>1.6</v>
      </c>
      <c r="B61" s="43" t="s">
        <v>8</v>
      </c>
      <c r="C61" s="81">
        <f>SUM(C62:C66)</f>
        <v>182931.13999999987</v>
      </c>
      <c r="D61" s="82">
        <f>SUM(D62:D66)</f>
        <v>182931.13999999987</v>
      </c>
      <c r="E61" s="182"/>
    </row>
    <row r="62" spans="1:6" s="183" customFormat="1" x14ac:dyDescent="0.3">
      <c r="A62" s="84" t="s">
        <v>277</v>
      </c>
      <c r="B62" s="44" t="s">
        <v>52</v>
      </c>
      <c r="C62" s="462">
        <v>9245.33</v>
      </c>
      <c r="D62" s="463">
        <v>9245.33</v>
      </c>
      <c r="E62" s="182"/>
    </row>
    <row r="63" spans="1:6" s="183" customFormat="1" ht="30" x14ac:dyDescent="0.3">
      <c r="A63" s="84" t="s">
        <v>278</v>
      </c>
      <c r="B63" s="44" t="s">
        <v>54</v>
      </c>
      <c r="C63" s="462">
        <v>58873.69</v>
      </c>
      <c r="D63" s="463">
        <v>58873.69</v>
      </c>
      <c r="E63" s="182"/>
    </row>
    <row r="64" spans="1:6" s="183" customFormat="1" x14ac:dyDescent="0.3">
      <c r="A64" s="84" t="s">
        <v>279</v>
      </c>
      <c r="B64" s="44" t="s">
        <v>53</v>
      </c>
      <c r="C64" s="462"/>
      <c r="D64" s="463"/>
      <c r="E64" s="182"/>
    </row>
    <row r="65" spans="1:5" s="183" customFormat="1" x14ac:dyDescent="0.3">
      <c r="A65" s="84" t="s">
        <v>280</v>
      </c>
      <c r="B65" s="44" t="s">
        <v>27</v>
      </c>
      <c r="C65" s="462">
        <v>114535.51</v>
      </c>
      <c r="D65" s="463">
        <v>114535.51</v>
      </c>
      <c r="E65" s="182"/>
    </row>
    <row r="66" spans="1:5" s="183" customFormat="1" x14ac:dyDescent="0.3">
      <c r="A66" s="84" t="s">
        <v>306</v>
      </c>
      <c r="B66" s="44" t="s">
        <v>307</v>
      </c>
      <c r="C66" s="462">
        <v>276.60999999986961</v>
      </c>
      <c r="D66" s="463">
        <v>276.60999999986961</v>
      </c>
      <c r="E66" s="182"/>
    </row>
    <row r="67" spans="1:5" x14ac:dyDescent="0.3">
      <c r="A67" s="176">
        <v>2</v>
      </c>
      <c r="B67" s="176" t="s">
        <v>357</v>
      </c>
      <c r="C67" s="185"/>
      <c r="D67" s="81">
        <f>SUM(D68:D74)</f>
        <v>121995.36</v>
      </c>
      <c r="E67" s="92"/>
    </row>
    <row r="68" spans="1:5" x14ac:dyDescent="0.3">
      <c r="A68" s="94">
        <v>2.1</v>
      </c>
      <c r="B68" s="186" t="s">
        <v>86</v>
      </c>
      <c r="C68" s="185"/>
      <c r="D68" s="21"/>
      <c r="E68" s="92"/>
    </row>
    <row r="69" spans="1:5" x14ac:dyDescent="0.3">
      <c r="A69" s="94">
        <v>2.2000000000000002</v>
      </c>
      <c r="B69" s="186" t="s">
        <v>358</v>
      </c>
      <c r="C69" s="185"/>
      <c r="D69" s="21"/>
      <c r="E69" s="92"/>
    </row>
    <row r="70" spans="1:5" x14ac:dyDescent="0.3">
      <c r="A70" s="94">
        <v>2.2999999999999998</v>
      </c>
      <c r="B70" s="186" t="s">
        <v>90</v>
      </c>
      <c r="C70" s="185"/>
      <c r="D70" s="21"/>
      <c r="E70" s="92"/>
    </row>
    <row r="71" spans="1:5" x14ac:dyDescent="0.3">
      <c r="A71" s="94">
        <v>2.4</v>
      </c>
      <c r="B71" s="186" t="s">
        <v>89</v>
      </c>
      <c r="C71" s="185"/>
      <c r="D71" s="21">
        <v>100068.72</v>
      </c>
      <c r="E71" s="92"/>
    </row>
    <row r="72" spans="1:5" x14ac:dyDescent="0.3">
      <c r="A72" s="94">
        <v>2.5</v>
      </c>
      <c r="B72" s="186" t="s">
        <v>359</v>
      </c>
      <c r="C72" s="185"/>
      <c r="D72" s="21">
        <v>21926.640000000003</v>
      </c>
      <c r="E72" s="92"/>
    </row>
    <row r="73" spans="1:5" x14ac:dyDescent="0.3">
      <c r="A73" s="94">
        <v>2.6</v>
      </c>
      <c r="B73" s="186" t="s">
        <v>87</v>
      </c>
      <c r="C73" s="185"/>
      <c r="D73" s="21"/>
      <c r="E73" s="92"/>
    </row>
    <row r="74" spans="1:5" x14ac:dyDescent="0.3">
      <c r="A74" s="94">
        <v>2.7</v>
      </c>
      <c r="B74" s="186" t="s">
        <v>88</v>
      </c>
      <c r="C74" s="185"/>
      <c r="D74" s="21"/>
      <c r="E74" s="92"/>
    </row>
    <row r="75" spans="1:5" x14ac:dyDescent="0.3">
      <c r="A75" s="176">
        <v>3</v>
      </c>
      <c r="B75" s="176" t="s">
        <v>381</v>
      </c>
      <c r="C75" s="81"/>
      <c r="D75" s="21"/>
      <c r="E75" s="92"/>
    </row>
    <row r="76" spans="1:5" x14ac:dyDescent="0.3">
      <c r="A76" s="176">
        <v>4</v>
      </c>
      <c r="B76" s="176" t="s">
        <v>233</v>
      </c>
      <c r="C76" s="81"/>
      <c r="D76" s="81">
        <f>SUM(D77:D78)</f>
        <v>83939.91</v>
      </c>
      <c r="E76" s="92"/>
    </row>
    <row r="77" spans="1:5" x14ac:dyDescent="0.3">
      <c r="A77" s="94">
        <v>4.0999999999999996</v>
      </c>
      <c r="B77" s="94" t="s">
        <v>234</v>
      </c>
      <c r="C77" s="185"/>
      <c r="D77" s="8">
        <v>83939.91</v>
      </c>
      <c r="E77" s="92"/>
    </row>
    <row r="78" spans="1:5" x14ac:dyDescent="0.3">
      <c r="A78" s="94">
        <v>4.2</v>
      </c>
      <c r="B78" s="94" t="s">
        <v>235</v>
      </c>
      <c r="C78" s="185"/>
      <c r="D78" s="8"/>
      <c r="E78" s="92"/>
    </row>
    <row r="79" spans="1:5" x14ac:dyDescent="0.3">
      <c r="A79" s="176">
        <v>5</v>
      </c>
      <c r="B79" s="176" t="s">
        <v>259</v>
      </c>
      <c r="C79" s="198"/>
      <c r="D79" s="187"/>
      <c r="E79" s="92"/>
    </row>
    <row r="80" spans="1:5" x14ac:dyDescent="0.3">
      <c r="B80" s="42"/>
    </row>
    <row r="81" spans="1:9" ht="15" customHeight="1" x14ac:dyDescent="0.3">
      <c r="A81" s="492" t="s">
        <v>452</v>
      </c>
      <c r="B81" s="492"/>
      <c r="C81" s="492"/>
      <c r="D81" s="492"/>
      <c r="E81" s="265"/>
    </row>
    <row r="82" spans="1:9" x14ac:dyDescent="0.3">
      <c r="B82" s="42"/>
    </row>
    <row r="83" spans="1:9" s="314" customFormat="1" ht="12.75" x14ac:dyDescent="0.2"/>
    <row r="84" spans="1:9" x14ac:dyDescent="0.3">
      <c r="A84" s="66" t="s">
        <v>93</v>
      </c>
      <c r="E84" s="265"/>
    </row>
    <row r="85" spans="1:9" x14ac:dyDescent="0.3">
      <c r="E85" s="271"/>
      <c r="F85" s="271"/>
      <c r="G85" s="271"/>
      <c r="H85" s="271"/>
      <c r="I85" s="271"/>
    </row>
    <row r="86" spans="1:9" x14ac:dyDescent="0.3">
      <c r="D86" s="12"/>
      <c r="E86" s="271"/>
      <c r="F86" s="271"/>
      <c r="G86" s="271"/>
      <c r="H86" s="271"/>
      <c r="I86" s="271"/>
    </row>
    <row r="87" spans="1:9" x14ac:dyDescent="0.3">
      <c r="A87" s="271"/>
      <c r="B87" s="66" t="s">
        <v>378</v>
      </c>
      <c r="D87" s="12"/>
      <c r="E87" s="271"/>
      <c r="F87" s="271"/>
      <c r="G87" s="271"/>
      <c r="H87" s="271"/>
      <c r="I87" s="271"/>
    </row>
    <row r="88" spans="1:9" x14ac:dyDescent="0.3">
      <c r="A88" s="271"/>
      <c r="B88" s="2" t="s">
        <v>379</v>
      </c>
      <c r="D88" s="12"/>
      <c r="E88" s="271"/>
      <c r="F88" s="271"/>
      <c r="G88" s="271"/>
      <c r="H88" s="271"/>
      <c r="I88" s="271"/>
    </row>
    <row r="89" spans="1:9" s="271" customFormat="1" ht="12.75" x14ac:dyDescent="0.2">
      <c r="B89" s="62" t="s">
        <v>123</v>
      </c>
    </row>
    <row r="90" spans="1:9" s="314" customFormat="1" ht="12.75" x14ac:dyDescent="0.2"/>
  </sheetData>
  <mergeCells count="6">
    <mergeCell ref="C1:D1"/>
    <mergeCell ref="C2:D2"/>
    <mergeCell ref="A81:D81"/>
    <mergeCell ref="A2:B2"/>
    <mergeCell ref="A3:B3"/>
    <mergeCell ref="A1:B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ignoredErrors>
    <ignoredError sqref="A15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7"/>
  <sheetViews>
    <sheetView showGridLines="0" view="pageBreakPreview" zoomScale="80" zoomScaleNormal="100" zoomScaleSheetLayoutView="80" workbookViewId="0"/>
  </sheetViews>
  <sheetFormatPr defaultColWidth="9.140625" defaultRowHeight="15" x14ac:dyDescent="0.3"/>
  <cols>
    <col min="1" max="1" width="8.85546875" style="2" customWidth="1"/>
    <col min="2" max="2" width="88" style="2" customWidth="1"/>
    <col min="3" max="3" width="13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1" t="s">
        <v>296</v>
      </c>
      <c r="B1" s="73"/>
      <c r="C1" s="489" t="s">
        <v>94</v>
      </c>
      <c r="D1" s="489"/>
      <c r="E1" s="87"/>
    </row>
    <row r="2" spans="1:5" s="6" customFormat="1" x14ac:dyDescent="0.3">
      <c r="A2" s="71" t="s">
        <v>297</v>
      </c>
      <c r="B2" s="73"/>
      <c r="C2" s="487" t="str">
        <f>'ფორმა N1'!M2</f>
        <v>01/01/2023-31/12/2023</v>
      </c>
      <c r="D2" s="487"/>
      <c r="E2" s="87"/>
    </row>
    <row r="3" spans="1:5" s="6" customFormat="1" x14ac:dyDescent="0.3">
      <c r="A3" s="72" t="s">
        <v>124</v>
      </c>
      <c r="B3" s="71"/>
      <c r="C3" s="143"/>
      <c r="D3" s="143"/>
      <c r="E3" s="87"/>
    </row>
    <row r="4" spans="1:5" s="6" customFormat="1" x14ac:dyDescent="0.3">
      <c r="A4" s="72"/>
      <c r="B4" s="72"/>
      <c r="C4" s="143"/>
      <c r="D4" s="143"/>
      <c r="E4" s="87"/>
    </row>
    <row r="5" spans="1:5" x14ac:dyDescent="0.3">
      <c r="A5" s="73" t="str">
        <f>'ფორმა N2'!A4</f>
        <v>ანგარიშვალდებული პირის დასახელება:</v>
      </c>
      <c r="B5" s="73"/>
      <c r="C5" s="72"/>
      <c r="D5" s="72"/>
      <c r="E5" s="88"/>
    </row>
    <row r="6" spans="1:5" x14ac:dyDescent="0.3">
      <c r="A6" s="76" t="str">
        <f>'ფორმა N1'!D4</f>
        <v>მპგ "ერთიანი ნაციონალური მოძრაობა"</v>
      </c>
      <c r="B6" s="76"/>
      <c r="C6" s="77"/>
      <c r="D6" s="77"/>
      <c r="E6" s="88"/>
    </row>
    <row r="7" spans="1:5" x14ac:dyDescent="0.3">
      <c r="A7" s="73"/>
      <c r="B7" s="73"/>
      <c r="C7" s="72"/>
      <c r="D7" s="72"/>
      <c r="E7" s="88"/>
    </row>
    <row r="8" spans="1:5" s="6" customFormat="1" x14ac:dyDescent="0.3">
      <c r="A8" s="142"/>
      <c r="B8" s="142"/>
      <c r="C8" s="74"/>
      <c r="D8" s="74"/>
      <c r="E8" s="87"/>
    </row>
    <row r="9" spans="1:5" s="6" customFormat="1" ht="30" x14ac:dyDescent="0.3">
      <c r="A9" s="85" t="s">
        <v>64</v>
      </c>
      <c r="B9" s="85" t="s">
        <v>302</v>
      </c>
      <c r="C9" s="75" t="s">
        <v>10</v>
      </c>
      <c r="D9" s="75" t="s">
        <v>9</v>
      </c>
      <c r="E9" s="87"/>
    </row>
    <row r="10" spans="1:5" s="9" customFormat="1" ht="18" x14ac:dyDescent="0.3">
      <c r="A10" s="249" t="s">
        <v>298</v>
      </c>
      <c r="B10" s="94" t="s">
        <v>1530</v>
      </c>
      <c r="C10" s="464">
        <v>86764.12</v>
      </c>
      <c r="D10" s="464">
        <v>86764.12</v>
      </c>
      <c r="E10" s="89"/>
    </row>
    <row r="11" spans="1:5" s="10" customFormat="1" x14ac:dyDescent="0.3">
      <c r="A11" s="249" t="s">
        <v>299</v>
      </c>
      <c r="B11" s="94" t="s">
        <v>1568</v>
      </c>
      <c r="C11" s="464">
        <v>3376</v>
      </c>
      <c r="D11" s="464">
        <v>3376</v>
      </c>
      <c r="E11" s="90"/>
    </row>
    <row r="12" spans="1:5" s="10" customFormat="1" x14ac:dyDescent="0.3">
      <c r="A12" s="249" t="s">
        <v>1531</v>
      </c>
      <c r="B12" s="94" t="s">
        <v>1567</v>
      </c>
      <c r="C12" s="464">
        <v>8245.3900000000012</v>
      </c>
      <c r="D12" s="464">
        <v>8245.3900000000012</v>
      </c>
      <c r="E12" s="90"/>
    </row>
    <row r="13" spans="1:5" s="10" customFormat="1" x14ac:dyDescent="0.3">
      <c r="A13" s="249" t="s">
        <v>1532</v>
      </c>
      <c r="B13" s="94" t="s">
        <v>1533</v>
      </c>
      <c r="C13" s="464">
        <v>5000</v>
      </c>
      <c r="D13" s="464">
        <v>5000</v>
      </c>
      <c r="E13" s="90"/>
    </row>
    <row r="14" spans="1:5" s="10" customFormat="1" x14ac:dyDescent="0.3">
      <c r="A14" s="249" t="s">
        <v>1534</v>
      </c>
      <c r="B14" s="94" t="s">
        <v>1566</v>
      </c>
      <c r="C14" s="464">
        <v>10000</v>
      </c>
      <c r="D14" s="464">
        <v>10000</v>
      </c>
      <c r="E14" s="90"/>
    </row>
    <row r="15" spans="1:5" s="10" customFormat="1" x14ac:dyDescent="0.3">
      <c r="A15" s="249" t="s">
        <v>1535</v>
      </c>
      <c r="B15" s="94" t="s">
        <v>1536</v>
      </c>
      <c r="C15" s="464">
        <v>350</v>
      </c>
      <c r="D15" s="464">
        <v>350</v>
      </c>
      <c r="E15" s="90"/>
    </row>
    <row r="16" spans="1:5" s="10" customFormat="1" x14ac:dyDescent="0.3">
      <c r="A16" s="249" t="s">
        <v>1537</v>
      </c>
      <c r="B16" s="94" t="s">
        <v>1538</v>
      </c>
      <c r="C16" s="464">
        <v>700</v>
      </c>
      <c r="D16" s="464">
        <v>700</v>
      </c>
      <c r="E16" s="90"/>
    </row>
    <row r="17" spans="1:5" s="10" customFormat="1" x14ac:dyDescent="0.3">
      <c r="A17" s="249" t="s">
        <v>1539</v>
      </c>
      <c r="B17" s="94" t="s">
        <v>1540</v>
      </c>
      <c r="C17" s="464">
        <v>100</v>
      </c>
      <c r="D17" s="464">
        <v>100</v>
      </c>
      <c r="E17" s="90"/>
    </row>
    <row r="18" spans="1:5" s="10" customFormat="1" x14ac:dyDescent="0.3">
      <c r="A18" s="249" t="s">
        <v>300</v>
      </c>
      <c r="B18" s="94" t="s">
        <v>1541</v>
      </c>
      <c r="C18" s="464">
        <v>16554</v>
      </c>
      <c r="D18" s="464">
        <v>16554</v>
      </c>
      <c r="E18" s="90"/>
    </row>
    <row r="19" spans="1:5" s="10" customFormat="1" x14ac:dyDescent="0.3">
      <c r="A19" s="249" t="s">
        <v>301</v>
      </c>
      <c r="B19" s="94" t="s">
        <v>1542</v>
      </c>
      <c r="C19" s="464">
        <v>48600</v>
      </c>
      <c r="D19" s="464">
        <v>48600</v>
      </c>
      <c r="E19" s="90"/>
    </row>
    <row r="20" spans="1:5" s="10" customFormat="1" x14ac:dyDescent="0.3">
      <c r="A20" s="249" t="s">
        <v>1543</v>
      </c>
      <c r="B20" s="94" t="s">
        <v>1544</v>
      </c>
      <c r="C20" s="464">
        <v>12150</v>
      </c>
      <c r="D20" s="464">
        <v>12150</v>
      </c>
      <c r="E20" s="90"/>
    </row>
    <row r="21" spans="1:5" s="10" customFormat="1" x14ac:dyDescent="0.3">
      <c r="A21" s="249" t="s">
        <v>1545</v>
      </c>
      <c r="B21" s="94" t="s">
        <v>1546</v>
      </c>
      <c r="C21" s="464">
        <v>950.5</v>
      </c>
      <c r="D21" s="464">
        <v>950.5</v>
      </c>
      <c r="E21" s="90"/>
    </row>
    <row r="22" spans="1:5" s="10" customFormat="1" x14ac:dyDescent="0.3">
      <c r="A22" s="249" t="s">
        <v>1547</v>
      </c>
      <c r="B22" s="94" t="s">
        <v>1548</v>
      </c>
      <c r="C22" s="464">
        <v>280</v>
      </c>
      <c r="D22" s="464">
        <v>280</v>
      </c>
      <c r="E22" s="90"/>
    </row>
    <row r="23" spans="1:5" s="10" customFormat="1" x14ac:dyDescent="0.3">
      <c r="A23" s="249" t="s">
        <v>1549</v>
      </c>
      <c r="B23" s="94" t="s">
        <v>1550</v>
      </c>
      <c r="C23" s="464">
        <v>1620</v>
      </c>
      <c r="D23" s="464">
        <v>1620</v>
      </c>
      <c r="E23" s="90"/>
    </row>
    <row r="24" spans="1:5" s="10" customFormat="1" x14ac:dyDescent="0.3">
      <c r="A24" s="249" t="s">
        <v>1551</v>
      </c>
      <c r="B24" s="94" t="s">
        <v>1552</v>
      </c>
      <c r="C24" s="464">
        <v>152</v>
      </c>
      <c r="D24" s="464">
        <v>152</v>
      </c>
      <c r="E24" s="90"/>
    </row>
    <row r="25" spans="1:5" s="10" customFormat="1" x14ac:dyDescent="0.3">
      <c r="A25" s="249" t="s">
        <v>1553</v>
      </c>
      <c r="B25" s="94" t="s">
        <v>1554</v>
      </c>
      <c r="C25" s="464">
        <v>850</v>
      </c>
      <c r="D25" s="464">
        <v>850</v>
      </c>
      <c r="E25" s="90"/>
    </row>
    <row r="26" spans="1:5" s="10" customFormat="1" x14ac:dyDescent="0.3">
      <c r="A26" s="249" t="s">
        <v>1555</v>
      </c>
      <c r="B26" s="94" t="s">
        <v>1556</v>
      </c>
      <c r="C26" s="464">
        <v>382.5</v>
      </c>
      <c r="D26" s="464">
        <v>382.5</v>
      </c>
      <c r="E26" s="90"/>
    </row>
    <row r="27" spans="1:5" s="10" customFormat="1" x14ac:dyDescent="0.3">
      <c r="A27" s="249" t="s">
        <v>1557</v>
      </c>
      <c r="B27" s="94" t="s">
        <v>1569</v>
      </c>
      <c r="C27" s="464">
        <v>17554.91</v>
      </c>
      <c r="D27" s="464">
        <v>17554.91</v>
      </c>
      <c r="E27" s="90"/>
    </row>
    <row r="28" spans="1:5" s="10" customFormat="1" x14ac:dyDescent="0.3">
      <c r="A28" s="249" t="s">
        <v>1558</v>
      </c>
      <c r="B28" s="94" t="s">
        <v>1559</v>
      </c>
      <c r="C28" s="464">
        <v>13016.52</v>
      </c>
      <c r="D28" s="464">
        <v>13016.52</v>
      </c>
      <c r="E28" s="90"/>
    </row>
    <row r="29" spans="1:5" s="10" customFormat="1" x14ac:dyDescent="0.3">
      <c r="A29" s="249" t="s">
        <v>1560</v>
      </c>
      <c r="B29" s="94" t="s">
        <v>1561</v>
      </c>
      <c r="C29" s="464">
        <v>66624</v>
      </c>
      <c r="D29" s="464">
        <v>66624</v>
      </c>
      <c r="E29" s="90"/>
    </row>
    <row r="30" spans="1:5" s="10" customFormat="1" x14ac:dyDescent="0.3">
      <c r="A30" s="249" t="s">
        <v>1562</v>
      </c>
      <c r="B30" s="94" t="s">
        <v>1563</v>
      </c>
      <c r="C30" s="464">
        <v>40157.910000000003</v>
      </c>
      <c r="D30" s="464">
        <v>40157.910000000003</v>
      </c>
      <c r="E30" s="90"/>
    </row>
    <row r="31" spans="1:5" s="10" customFormat="1" x14ac:dyDescent="0.3">
      <c r="A31" s="249" t="s">
        <v>1564</v>
      </c>
      <c r="B31" s="94" t="s">
        <v>1565</v>
      </c>
      <c r="C31" s="464">
        <v>52476</v>
      </c>
      <c r="D31" s="464">
        <v>52476</v>
      </c>
      <c r="E31" s="90"/>
    </row>
    <row r="32" spans="1:5" s="10" customFormat="1" x14ac:dyDescent="0.3">
      <c r="A32" s="250" t="s">
        <v>258</v>
      </c>
      <c r="B32" s="83"/>
      <c r="C32" s="4"/>
      <c r="D32" s="4"/>
      <c r="E32" s="90"/>
    </row>
    <row r="33" spans="1:9" x14ac:dyDescent="0.3">
      <c r="A33" s="251"/>
      <c r="B33" s="95" t="s">
        <v>305</v>
      </c>
      <c r="C33" s="82">
        <f>SUM(C10:C32)</f>
        <v>385903.85</v>
      </c>
      <c r="D33" s="82">
        <f>SUM(D10:D32)</f>
        <v>385903.85</v>
      </c>
      <c r="E33" s="92"/>
    </row>
    <row r="34" spans="1:9" x14ac:dyDescent="0.3">
      <c r="A34" s="495"/>
      <c r="B34" s="495"/>
      <c r="C34" s="495"/>
      <c r="D34" s="495"/>
      <c r="E34" s="92"/>
    </row>
    <row r="35" spans="1:9" ht="51" customHeight="1" x14ac:dyDescent="0.3">
      <c r="A35" s="496" t="s">
        <v>454</v>
      </c>
      <c r="B35" s="496"/>
      <c r="C35" s="496"/>
      <c r="D35" s="496"/>
      <c r="E35" s="92"/>
    </row>
    <row r="36" spans="1:9" ht="14.25" customHeight="1" x14ac:dyDescent="0.3">
      <c r="A36" s="252"/>
      <c r="B36" s="252"/>
      <c r="C36" s="252"/>
      <c r="D36" s="252"/>
      <c r="E36" s="92"/>
    </row>
    <row r="37" spans="1:9" x14ac:dyDescent="0.3">
      <c r="A37" s="497" t="s">
        <v>453</v>
      </c>
      <c r="B37" s="497"/>
      <c r="C37" s="497"/>
      <c r="D37" s="497"/>
      <c r="E37" s="92"/>
    </row>
    <row r="38" spans="1:9" x14ac:dyDescent="0.3">
      <c r="A38" s="247"/>
      <c r="B38" s="247"/>
      <c r="C38" s="248"/>
      <c r="D38" s="248"/>
      <c r="E38" s="92"/>
    </row>
    <row r="39" spans="1:9" x14ac:dyDescent="0.3">
      <c r="A39" s="247"/>
      <c r="B39" s="247"/>
      <c r="C39" s="248"/>
      <c r="D39" s="248"/>
      <c r="E39" s="92"/>
    </row>
    <row r="40" spans="1:9" s="22" customFormat="1" ht="12.75" x14ac:dyDescent="0.2"/>
    <row r="41" spans="1:9" x14ac:dyDescent="0.3">
      <c r="A41" s="66" t="s">
        <v>93</v>
      </c>
      <c r="E41" s="5"/>
    </row>
    <row r="42" spans="1:9" x14ac:dyDescent="0.3">
      <c r="E42"/>
      <c r="F42"/>
      <c r="G42"/>
      <c r="H42"/>
      <c r="I42"/>
    </row>
    <row r="43" spans="1:9" x14ac:dyDescent="0.3">
      <c r="D43" s="12"/>
      <c r="E43"/>
      <c r="F43"/>
      <c r="G43"/>
      <c r="H43"/>
      <c r="I43"/>
    </row>
    <row r="44" spans="1:9" x14ac:dyDescent="0.3">
      <c r="A44" s="66"/>
      <c r="B44" s="66" t="s">
        <v>251</v>
      </c>
      <c r="D44" s="12"/>
      <c r="E44"/>
      <c r="F44"/>
      <c r="G44"/>
      <c r="H44"/>
      <c r="I44"/>
    </row>
    <row r="45" spans="1:9" x14ac:dyDescent="0.3">
      <c r="B45" s="2" t="s">
        <v>250</v>
      </c>
      <c r="D45" s="12"/>
      <c r="E45"/>
      <c r="F45"/>
      <c r="G45"/>
      <c r="H45"/>
      <c r="I45"/>
    </row>
    <row r="46" spans="1:9" customFormat="1" ht="12.75" x14ac:dyDescent="0.2">
      <c r="A46" s="62"/>
      <c r="B46" s="62" t="s">
        <v>123</v>
      </c>
    </row>
    <row r="47" spans="1:9" s="22" customFormat="1" ht="12.75" x14ac:dyDescent="0.2"/>
  </sheetData>
  <mergeCells count="5">
    <mergeCell ref="C1:D1"/>
    <mergeCell ref="C2:D2"/>
    <mergeCell ref="A34:D34"/>
    <mergeCell ref="A35:D35"/>
    <mergeCell ref="A37:D37"/>
  </mergeCells>
  <pageMargins left="0.19685039370078741" right="0.19685039370078741" top="0.19685039370078741" bottom="0.19685039370078741" header="0.15748031496062992" footer="0.15748031496062992"/>
  <pageSetup paperSize="9" scale="76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07"/>
  <sheetViews>
    <sheetView view="pageBreakPreview" zoomScale="90" zoomScaleNormal="100" zoomScaleSheetLayoutView="90" workbookViewId="0">
      <selection sqref="A1:H1"/>
    </sheetView>
  </sheetViews>
  <sheetFormatPr defaultColWidth="9.140625" defaultRowHeight="12.75" x14ac:dyDescent="0.2"/>
  <cols>
    <col min="1" max="1" width="6.7109375" style="170" customWidth="1"/>
    <col min="2" max="2" width="24.28515625" style="170" customWidth="1"/>
    <col min="3" max="3" width="26" style="170" customWidth="1"/>
    <col min="4" max="4" width="17" style="170" customWidth="1"/>
    <col min="5" max="5" width="48.85546875" style="170" customWidth="1"/>
    <col min="6" max="6" width="14.7109375" style="170" customWidth="1"/>
    <col min="7" max="7" width="15.5703125" style="170" customWidth="1"/>
    <col min="8" max="8" width="14.7109375" style="170" customWidth="1"/>
    <col min="9" max="9" width="29.7109375" style="170" customWidth="1"/>
    <col min="10" max="10" width="0" style="170" hidden="1" customWidth="1"/>
    <col min="11" max="16384" width="9.140625" style="170"/>
  </cols>
  <sheetData>
    <row r="1" spans="1:10" ht="37.15" customHeight="1" x14ac:dyDescent="0.2">
      <c r="A1" s="499" t="s">
        <v>511</v>
      </c>
      <c r="B1" s="499"/>
      <c r="C1" s="499"/>
      <c r="D1" s="499"/>
      <c r="E1" s="499"/>
      <c r="F1" s="499"/>
      <c r="G1" s="499"/>
      <c r="H1" s="499"/>
      <c r="I1" s="489" t="s">
        <v>94</v>
      </c>
      <c r="J1" s="489"/>
    </row>
    <row r="2" spans="1:10" ht="15" x14ac:dyDescent="0.3">
      <c r="A2" s="72" t="s">
        <v>124</v>
      </c>
      <c r="B2" s="71"/>
      <c r="C2" s="73"/>
      <c r="D2" s="73"/>
      <c r="E2" s="73"/>
      <c r="F2" s="73"/>
      <c r="G2" s="267"/>
      <c r="H2" s="267"/>
      <c r="I2" s="487" t="str">
        <f>'ფორმა N1'!M2</f>
        <v>01/01/2023-31/12/2023</v>
      </c>
      <c r="J2" s="487"/>
    </row>
    <row r="3" spans="1:10" ht="15" x14ac:dyDescent="0.3">
      <c r="A3" s="72"/>
      <c r="B3" s="72"/>
      <c r="C3" s="71"/>
      <c r="D3" s="71"/>
      <c r="E3" s="71"/>
      <c r="F3" s="71"/>
      <c r="G3" s="267"/>
      <c r="H3" s="267"/>
      <c r="I3" s="267"/>
    </row>
    <row r="4" spans="1:10" ht="15" x14ac:dyDescent="0.3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2"/>
      <c r="H4" s="72"/>
      <c r="I4" s="72"/>
    </row>
    <row r="5" spans="1:10" ht="15" x14ac:dyDescent="0.3">
      <c r="A5" s="76" t="str">
        <f>'ფორმა N1'!D4</f>
        <v>მპგ "ერთიანი ნაციონალური მოძრაობა"</v>
      </c>
      <c r="B5" s="76"/>
      <c r="C5" s="76"/>
      <c r="D5" s="76"/>
      <c r="E5" s="76"/>
      <c r="F5" s="76"/>
      <c r="G5" s="77"/>
      <c r="H5" s="77"/>
      <c r="I5" s="77"/>
    </row>
    <row r="6" spans="1:10" ht="15" x14ac:dyDescent="0.3">
      <c r="A6" s="73"/>
      <c r="B6" s="73"/>
      <c r="C6" s="73"/>
      <c r="D6" s="73"/>
      <c r="E6" s="73"/>
      <c r="F6" s="73"/>
      <c r="G6" s="72"/>
      <c r="H6" s="72"/>
      <c r="I6" s="72"/>
    </row>
    <row r="7" spans="1:10" ht="15" x14ac:dyDescent="0.2">
      <c r="A7" s="262"/>
      <c r="B7" s="262"/>
      <c r="C7" s="262"/>
      <c r="D7" s="262"/>
      <c r="E7" s="262"/>
      <c r="F7" s="262"/>
      <c r="G7" s="74"/>
      <c r="H7" s="74"/>
      <c r="I7" s="74"/>
    </row>
    <row r="8" spans="1:10" ht="45" x14ac:dyDescent="0.2">
      <c r="A8" s="86" t="s">
        <v>64</v>
      </c>
      <c r="B8" s="86" t="s">
        <v>309</v>
      </c>
      <c r="C8" s="86" t="s">
        <v>310</v>
      </c>
      <c r="D8" s="86" t="s">
        <v>209</v>
      </c>
      <c r="E8" s="86" t="s">
        <v>312</v>
      </c>
      <c r="F8" s="86" t="s">
        <v>315</v>
      </c>
      <c r="G8" s="75" t="s">
        <v>10</v>
      </c>
      <c r="H8" s="75" t="s">
        <v>9</v>
      </c>
      <c r="I8" s="75" t="s">
        <v>350</v>
      </c>
      <c r="J8" s="170" t="s">
        <v>314</v>
      </c>
    </row>
    <row r="9" spans="1:10" ht="15" x14ac:dyDescent="0.2">
      <c r="A9" s="467">
        <v>1</v>
      </c>
      <c r="B9" s="467">
        <v>2</v>
      </c>
      <c r="C9" s="467">
        <v>3</v>
      </c>
      <c r="D9" s="467">
        <v>4</v>
      </c>
      <c r="E9" s="467">
        <v>5</v>
      </c>
      <c r="F9" s="467">
        <v>6</v>
      </c>
      <c r="G9" s="467" t="s">
        <v>1572</v>
      </c>
      <c r="H9" s="467" t="s">
        <v>1571</v>
      </c>
      <c r="I9" s="467" t="s">
        <v>1570</v>
      </c>
    </row>
    <row r="10" spans="1:10" ht="15" x14ac:dyDescent="0.2">
      <c r="A10" s="94">
        <v>1</v>
      </c>
      <c r="B10" s="83" t="s">
        <v>1313</v>
      </c>
      <c r="C10" s="83" t="s">
        <v>1314</v>
      </c>
      <c r="D10" s="83" t="s">
        <v>1378</v>
      </c>
      <c r="E10" s="83" t="s">
        <v>1480</v>
      </c>
      <c r="F10" s="94" t="s">
        <v>314</v>
      </c>
      <c r="G10" s="4">
        <v>14968.75</v>
      </c>
      <c r="H10" s="4">
        <v>14968.75</v>
      </c>
      <c r="I10" s="4">
        <v>2993.75</v>
      </c>
    </row>
    <row r="11" spans="1:10" ht="30" x14ac:dyDescent="0.2">
      <c r="A11" s="94">
        <v>2</v>
      </c>
      <c r="B11" s="83" t="s">
        <v>830</v>
      </c>
      <c r="C11" s="83" t="s">
        <v>831</v>
      </c>
      <c r="D11" s="83" t="s">
        <v>841</v>
      </c>
      <c r="E11" s="83" t="s">
        <v>1481</v>
      </c>
      <c r="F11" s="94" t="s">
        <v>314</v>
      </c>
      <c r="G11" s="4">
        <v>12425</v>
      </c>
      <c r="H11" s="4">
        <v>12425</v>
      </c>
      <c r="I11" s="4">
        <v>2485</v>
      </c>
    </row>
    <row r="12" spans="1:10" ht="15" x14ac:dyDescent="0.2">
      <c r="A12" s="94">
        <v>3</v>
      </c>
      <c r="B12" s="83" t="s">
        <v>824</v>
      </c>
      <c r="C12" s="83" t="s">
        <v>825</v>
      </c>
      <c r="D12" s="83" t="s">
        <v>1389</v>
      </c>
      <c r="E12" s="83" t="s">
        <v>1482</v>
      </c>
      <c r="F12" s="94" t="s">
        <v>314</v>
      </c>
      <c r="G12" s="4">
        <v>29500</v>
      </c>
      <c r="H12" s="4">
        <v>29500</v>
      </c>
      <c r="I12" s="4">
        <v>5782</v>
      </c>
    </row>
    <row r="13" spans="1:10" ht="30" x14ac:dyDescent="0.2">
      <c r="A13" s="94">
        <v>4</v>
      </c>
      <c r="B13" s="83" t="s">
        <v>826</v>
      </c>
      <c r="C13" s="83" t="s">
        <v>1355</v>
      </c>
      <c r="D13" s="83" t="s">
        <v>1399</v>
      </c>
      <c r="E13" s="83" t="s">
        <v>1483</v>
      </c>
      <c r="F13" s="94" t="s">
        <v>314</v>
      </c>
      <c r="G13" s="4">
        <v>19075.259999999998</v>
      </c>
      <c r="H13" s="4">
        <v>19075.259999999998</v>
      </c>
      <c r="I13" s="4">
        <v>3738.75</v>
      </c>
    </row>
    <row r="14" spans="1:10" ht="30" x14ac:dyDescent="0.2">
      <c r="A14" s="94">
        <v>5</v>
      </c>
      <c r="B14" s="83" t="s">
        <v>1353</v>
      </c>
      <c r="C14" s="83" t="s">
        <v>1354</v>
      </c>
      <c r="D14" s="83" t="s">
        <v>1398</v>
      </c>
      <c r="E14" s="83" t="s">
        <v>1484</v>
      </c>
      <c r="F14" s="94" t="s">
        <v>314</v>
      </c>
      <c r="G14" s="4">
        <v>15373.01</v>
      </c>
      <c r="H14" s="4">
        <v>15373.01</v>
      </c>
      <c r="I14" s="4">
        <v>3013.1094800000005</v>
      </c>
    </row>
    <row r="15" spans="1:10" ht="15" x14ac:dyDescent="0.2">
      <c r="A15" s="94">
        <v>6</v>
      </c>
      <c r="B15" s="83" t="s">
        <v>1308</v>
      </c>
      <c r="C15" s="83" t="s">
        <v>1309</v>
      </c>
      <c r="D15" s="83" t="s">
        <v>1376</v>
      </c>
      <c r="E15" s="83" t="s">
        <v>1485</v>
      </c>
      <c r="F15" s="94" t="s">
        <v>314</v>
      </c>
      <c r="G15" s="4">
        <v>2250</v>
      </c>
      <c r="H15" s="4">
        <v>2250</v>
      </c>
      <c r="I15" s="4">
        <v>441</v>
      </c>
    </row>
    <row r="16" spans="1:10" s="369" customFormat="1" ht="15" x14ac:dyDescent="0.2">
      <c r="A16" s="94">
        <v>7</v>
      </c>
      <c r="B16" s="83" t="s">
        <v>842</v>
      </c>
      <c r="C16" s="83" t="s">
        <v>1314</v>
      </c>
      <c r="D16" s="83" t="s">
        <v>1395</v>
      </c>
      <c r="E16" s="83" t="s">
        <v>1486</v>
      </c>
      <c r="F16" s="94" t="s">
        <v>314</v>
      </c>
      <c r="G16" s="4">
        <v>17468.75</v>
      </c>
      <c r="H16" s="4">
        <v>17468.75</v>
      </c>
      <c r="I16" s="4">
        <v>3493.75</v>
      </c>
      <c r="J16" s="170"/>
    </row>
    <row r="17" spans="1:10" ht="30" x14ac:dyDescent="0.2">
      <c r="A17" s="94">
        <v>8</v>
      </c>
      <c r="B17" s="83" t="s">
        <v>826</v>
      </c>
      <c r="C17" s="83" t="s">
        <v>1363</v>
      </c>
      <c r="D17" s="83" t="s">
        <v>1405</v>
      </c>
      <c r="E17" s="83" t="s">
        <v>1487</v>
      </c>
      <c r="F17" s="94" t="s">
        <v>314</v>
      </c>
      <c r="G17" s="4">
        <v>8437.5</v>
      </c>
      <c r="H17" s="4">
        <v>8437.5</v>
      </c>
      <c r="I17" s="4">
        <v>1653.75</v>
      </c>
    </row>
    <row r="18" spans="1:10" ht="30" x14ac:dyDescent="0.2">
      <c r="A18" s="94">
        <v>9</v>
      </c>
      <c r="B18" s="83" t="s">
        <v>1333</v>
      </c>
      <c r="C18" s="83" t="s">
        <v>1334</v>
      </c>
      <c r="D18" s="83" t="s">
        <v>1391</v>
      </c>
      <c r="E18" s="83" t="s">
        <v>1488</v>
      </c>
      <c r="F18" s="94" t="s">
        <v>314</v>
      </c>
      <c r="G18" s="4">
        <v>4687.5</v>
      </c>
      <c r="H18" s="4">
        <v>4687.5</v>
      </c>
      <c r="I18" s="4">
        <v>183.75</v>
      </c>
    </row>
    <row r="19" spans="1:10" ht="15" x14ac:dyDescent="0.2">
      <c r="A19" s="94">
        <v>10</v>
      </c>
      <c r="B19" s="83" t="s">
        <v>826</v>
      </c>
      <c r="C19" s="83" t="s">
        <v>1322</v>
      </c>
      <c r="D19" s="83" t="s">
        <v>1383</v>
      </c>
      <c r="E19" s="83" t="s">
        <v>1489</v>
      </c>
      <c r="F19" s="94" t="s">
        <v>314</v>
      </c>
      <c r="G19" s="4">
        <v>2250</v>
      </c>
      <c r="H19" s="4">
        <v>2250</v>
      </c>
      <c r="I19" s="4">
        <v>441</v>
      </c>
    </row>
    <row r="20" spans="1:10" ht="30" x14ac:dyDescent="0.2">
      <c r="A20" s="94">
        <v>11</v>
      </c>
      <c r="B20" s="83" t="s">
        <v>826</v>
      </c>
      <c r="C20" s="83" t="s">
        <v>827</v>
      </c>
      <c r="D20" s="83" t="s">
        <v>840</v>
      </c>
      <c r="E20" s="83" t="s">
        <v>1490</v>
      </c>
      <c r="F20" s="94" t="s">
        <v>314</v>
      </c>
      <c r="G20" s="4">
        <v>21373.21</v>
      </c>
      <c r="H20" s="4">
        <v>21373.21</v>
      </c>
      <c r="I20" s="4">
        <v>4189.1500000000005</v>
      </c>
    </row>
    <row r="21" spans="1:10" ht="15" x14ac:dyDescent="0.2">
      <c r="A21" s="94">
        <v>12</v>
      </c>
      <c r="B21" s="83" t="s">
        <v>826</v>
      </c>
      <c r="C21" s="83" t="s">
        <v>1345</v>
      </c>
      <c r="D21" s="83" t="s">
        <v>1071</v>
      </c>
      <c r="E21" s="83" t="s">
        <v>1486</v>
      </c>
      <c r="F21" s="94" t="s">
        <v>314</v>
      </c>
      <c r="G21" s="4">
        <v>19523.060000000001</v>
      </c>
      <c r="H21" s="4">
        <v>19523.060000000001</v>
      </c>
      <c r="I21" s="4">
        <v>3826.52</v>
      </c>
    </row>
    <row r="22" spans="1:10" ht="30" x14ac:dyDescent="0.2">
      <c r="A22" s="94">
        <v>13</v>
      </c>
      <c r="B22" s="83" t="s">
        <v>1359</v>
      </c>
      <c r="C22" s="83" t="s">
        <v>1323</v>
      </c>
      <c r="D22" s="83" t="s">
        <v>1402</v>
      </c>
      <c r="E22" s="83" t="s">
        <v>1491</v>
      </c>
      <c r="F22" s="94" t="s">
        <v>314</v>
      </c>
      <c r="G22" s="4">
        <v>1800</v>
      </c>
      <c r="H22" s="4">
        <v>1800</v>
      </c>
      <c r="I22" s="4">
        <v>352.8</v>
      </c>
    </row>
    <row r="23" spans="1:10" s="369" customFormat="1" ht="15" x14ac:dyDescent="0.2">
      <c r="A23" s="94">
        <v>14</v>
      </c>
      <c r="B23" s="83" t="s">
        <v>1341</v>
      </c>
      <c r="C23" s="83" t="s">
        <v>1342</v>
      </c>
      <c r="D23" s="83" t="s">
        <v>1093</v>
      </c>
      <c r="E23" s="83" t="s">
        <v>1486</v>
      </c>
      <c r="F23" s="94" t="s">
        <v>314</v>
      </c>
      <c r="G23" s="4">
        <v>18237.5</v>
      </c>
      <c r="H23" s="4">
        <v>18237.5</v>
      </c>
      <c r="I23" s="4">
        <v>3647.5</v>
      </c>
      <c r="J23" s="170"/>
    </row>
    <row r="24" spans="1:10" ht="30" x14ac:dyDescent="0.2">
      <c r="A24" s="94">
        <v>15</v>
      </c>
      <c r="B24" s="83" t="s">
        <v>1335</v>
      </c>
      <c r="C24" s="83" t="s">
        <v>825</v>
      </c>
      <c r="D24" s="83" t="s">
        <v>1392</v>
      </c>
      <c r="E24" s="83" t="s">
        <v>1488</v>
      </c>
      <c r="F24" s="94" t="s">
        <v>314</v>
      </c>
      <c r="G24" s="4">
        <v>1800</v>
      </c>
      <c r="H24" s="4">
        <v>1800</v>
      </c>
      <c r="I24" s="4">
        <v>360</v>
      </c>
    </row>
    <row r="25" spans="1:10" ht="15" x14ac:dyDescent="0.2">
      <c r="A25" s="94">
        <v>16</v>
      </c>
      <c r="B25" s="83" t="s">
        <v>1329</v>
      </c>
      <c r="C25" s="83" t="s">
        <v>1330</v>
      </c>
      <c r="D25" s="83" t="s">
        <v>1388</v>
      </c>
      <c r="E25" s="83" t="s">
        <v>1492</v>
      </c>
      <c r="F25" s="94" t="s">
        <v>314</v>
      </c>
      <c r="G25" s="4">
        <v>3375</v>
      </c>
      <c r="H25" s="4">
        <v>3375</v>
      </c>
      <c r="I25" s="4">
        <v>661.5</v>
      </c>
    </row>
    <row r="26" spans="1:10" ht="30" x14ac:dyDescent="0.2">
      <c r="A26" s="94">
        <v>17</v>
      </c>
      <c r="B26" s="83" t="s">
        <v>1437</v>
      </c>
      <c r="C26" s="83" t="s">
        <v>1337</v>
      </c>
      <c r="D26" s="83" t="s">
        <v>1393</v>
      </c>
      <c r="E26" s="83" t="s">
        <v>1488</v>
      </c>
      <c r="F26" s="94" t="s">
        <v>314</v>
      </c>
      <c r="G26" s="4">
        <v>17923.21</v>
      </c>
      <c r="H26" s="4">
        <v>17923.21</v>
      </c>
      <c r="I26" s="4">
        <v>3512.95</v>
      </c>
    </row>
    <row r="27" spans="1:10" ht="30" x14ac:dyDescent="0.2">
      <c r="A27" s="94">
        <v>18</v>
      </c>
      <c r="B27" s="83" t="s">
        <v>813</v>
      </c>
      <c r="C27" s="83" t="s">
        <v>1358</v>
      </c>
      <c r="D27" s="83" t="s">
        <v>1401</v>
      </c>
      <c r="E27" s="83" t="s">
        <v>1491</v>
      </c>
      <c r="F27" s="94" t="s">
        <v>314</v>
      </c>
      <c r="G27" s="4">
        <v>3375</v>
      </c>
      <c r="H27" s="4">
        <v>3375</v>
      </c>
      <c r="I27" s="4">
        <v>661.5</v>
      </c>
    </row>
    <row r="28" spans="1:10" ht="15" x14ac:dyDescent="0.2">
      <c r="A28" s="94">
        <v>19</v>
      </c>
      <c r="B28" s="83" t="s">
        <v>842</v>
      </c>
      <c r="C28" s="83" t="s">
        <v>1340</v>
      </c>
      <c r="D28" s="83" t="s">
        <v>1073</v>
      </c>
      <c r="E28" s="83" t="s">
        <v>1486</v>
      </c>
      <c r="F28" s="94" t="s">
        <v>314</v>
      </c>
      <c r="G28" s="4">
        <v>17250</v>
      </c>
      <c r="H28" s="4">
        <v>17250</v>
      </c>
      <c r="I28" s="4">
        <v>3381</v>
      </c>
    </row>
    <row r="29" spans="1:10" ht="15" x14ac:dyDescent="0.2">
      <c r="A29" s="94">
        <v>20</v>
      </c>
      <c r="B29" s="83" t="s">
        <v>1338</v>
      </c>
      <c r="C29" s="83" t="s">
        <v>1339</v>
      </c>
      <c r="D29" s="83" t="s">
        <v>1394</v>
      </c>
      <c r="E29" s="83" t="s">
        <v>1486</v>
      </c>
      <c r="F29" s="94" t="s">
        <v>314</v>
      </c>
      <c r="G29" s="4">
        <v>2812.5</v>
      </c>
      <c r="H29" s="4">
        <v>2812.5</v>
      </c>
      <c r="I29" s="4">
        <v>551.25</v>
      </c>
    </row>
    <row r="30" spans="1:10" ht="30" x14ac:dyDescent="0.2">
      <c r="A30" s="94">
        <v>21</v>
      </c>
      <c r="B30" s="83" t="s">
        <v>1366</v>
      </c>
      <c r="C30" s="83" t="s">
        <v>1367</v>
      </c>
      <c r="D30" s="83" t="s">
        <v>1407</v>
      </c>
      <c r="E30" s="83" t="s">
        <v>1493</v>
      </c>
      <c r="F30" s="94" t="s">
        <v>314</v>
      </c>
      <c r="G30" s="4">
        <v>6000</v>
      </c>
      <c r="H30" s="4">
        <v>6000</v>
      </c>
      <c r="I30" s="4">
        <v>600</v>
      </c>
    </row>
    <row r="31" spans="1:10" ht="15" x14ac:dyDescent="0.2">
      <c r="A31" s="94">
        <v>22</v>
      </c>
      <c r="B31" s="83" t="s">
        <v>826</v>
      </c>
      <c r="C31" s="83" t="s">
        <v>1323</v>
      </c>
      <c r="D31" s="83" t="s">
        <v>1384</v>
      </c>
      <c r="E31" s="83" t="s">
        <v>1494</v>
      </c>
      <c r="F31" s="94" t="s">
        <v>314</v>
      </c>
      <c r="G31" s="4">
        <v>4500</v>
      </c>
      <c r="H31" s="4">
        <v>4500</v>
      </c>
      <c r="I31" s="4">
        <v>882</v>
      </c>
    </row>
    <row r="32" spans="1:10" ht="30" x14ac:dyDescent="0.2">
      <c r="A32" s="94">
        <v>23</v>
      </c>
      <c r="B32" s="83" t="s">
        <v>1351</v>
      </c>
      <c r="C32" s="83" t="s">
        <v>1352</v>
      </c>
      <c r="D32" s="83" t="s">
        <v>1094</v>
      </c>
      <c r="E32" s="83" t="s">
        <v>1495</v>
      </c>
      <c r="F32" s="94" t="s">
        <v>314</v>
      </c>
      <c r="G32" s="4">
        <v>24031.25</v>
      </c>
      <c r="H32" s="4">
        <v>24031.25</v>
      </c>
      <c r="I32" s="4">
        <v>4806.25</v>
      </c>
    </row>
    <row r="33" spans="1:9" ht="30" x14ac:dyDescent="0.2">
      <c r="A33" s="94">
        <v>24</v>
      </c>
      <c r="B33" s="83" t="s">
        <v>1362</v>
      </c>
      <c r="C33" s="83" t="s">
        <v>1354</v>
      </c>
      <c r="D33" s="83" t="s">
        <v>1404</v>
      </c>
      <c r="E33" s="83" t="s">
        <v>1496</v>
      </c>
      <c r="F33" s="94" t="s">
        <v>314</v>
      </c>
      <c r="G33" s="4">
        <v>17185.71</v>
      </c>
      <c r="H33" s="4">
        <v>17185.71</v>
      </c>
      <c r="I33" s="4">
        <v>3368.4</v>
      </c>
    </row>
    <row r="34" spans="1:9" ht="30" x14ac:dyDescent="0.2">
      <c r="A34" s="94">
        <v>25</v>
      </c>
      <c r="B34" s="83" t="s">
        <v>1368</v>
      </c>
      <c r="C34" s="83" t="s">
        <v>827</v>
      </c>
      <c r="D34" s="83" t="s">
        <v>1408</v>
      </c>
      <c r="E34" s="83" t="s">
        <v>1497</v>
      </c>
      <c r="F34" s="94" t="s">
        <v>314</v>
      </c>
      <c r="G34" s="4">
        <v>7500</v>
      </c>
      <c r="H34" s="4">
        <v>7500</v>
      </c>
      <c r="I34" s="4">
        <v>1500</v>
      </c>
    </row>
    <row r="35" spans="1:9" ht="30" x14ac:dyDescent="0.2">
      <c r="A35" s="94">
        <v>26</v>
      </c>
      <c r="B35" s="83" t="s">
        <v>815</v>
      </c>
      <c r="C35" s="83" t="s">
        <v>816</v>
      </c>
      <c r="D35" s="83" t="s">
        <v>838</v>
      </c>
      <c r="E35" s="83" t="s">
        <v>1498</v>
      </c>
      <c r="F35" s="94" t="s">
        <v>314</v>
      </c>
      <c r="G35" s="4">
        <v>22348.21</v>
      </c>
      <c r="H35" s="4">
        <v>22348.21</v>
      </c>
      <c r="I35" s="4">
        <v>4380.25</v>
      </c>
    </row>
    <row r="36" spans="1:9" ht="30" x14ac:dyDescent="0.2">
      <c r="A36" s="94">
        <v>27</v>
      </c>
      <c r="B36" s="83" t="s">
        <v>1369</v>
      </c>
      <c r="C36" s="83" t="s">
        <v>1370</v>
      </c>
      <c r="D36" s="83" t="s">
        <v>1409</v>
      </c>
      <c r="E36" s="83" t="s">
        <v>1497</v>
      </c>
      <c r="F36" s="94" t="s">
        <v>314</v>
      </c>
      <c r="G36" s="4">
        <v>7500</v>
      </c>
      <c r="H36" s="4">
        <v>7500</v>
      </c>
      <c r="I36" s="4">
        <v>1500</v>
      </c>
    </row>
    <row r="37" spans="1:9" ht="30" x14ac:dyDescent="0.2">
      <c r="A37" s="94">
        <v>28</v>
      </c>
      <c r="B37" s="83" t="s">
        <v>1312</v>
      </c>
      <c r="C37" s="83" t="s">
        <v>831</v>
      </c>
      <c r="D37" s="83" t="s">
        <v>1377</v>
      </c>
      <c r="E37" s="83" t="s">
        <v>1499</v>
      </c>
      <c r="F37" s="94" t="s">
        <v>314</v>
      </c>
      <c r="G37" s="4">
        <v>2487.2399999999998</v>
      </c>
      <c r="H37" s="4">
        <v>2487.2399999999998</v>
      </c>
      <c r="I37" s="4">
        <v>487.5</v>
      </c>
    </row>
    <row r="38" spans="1:9" ht="30" x14ac:dyDescent="0.2">
      <c r="A38" s="94">
        <v>29</v>
      </c>
      <c r="B38" s="83" t="s">
        <v>1373</v>
      </c>
      <c r="C38" s="83" t="s">
        <v>1374</v>
      </c>
      <c r="D38" s="83" t="s">
        <v>1411</v>
      </c>
      <c r="E38" s="83" t="s">
        <v>1497</v>
      </c>
      <c r="F38" s="94" t="s">
        <v>314</v>
      </c>
      <c r="G38" s="4">
        <v>7500</v>
      </c>
      <c r="H38" s="4">
        <v>7500</v>
      </c>
      <c r="I38" s="4">
        <v>1500</v>
      </c>
    </row>
    <row r="39" spans="1:9" ht="30" x14ac:dyDescent="0.2">
      <c r="A39" s="94">
        <v>30</v>
      </c>
      <c r="B39" s="83" t="s">
        <v>1324</v>
      </c>
      <c r="C39" s="83" t="s">
        <v>1325</v>
      </c>
      <c r="D39" s="83" t="s">
        <v>1385</v>
      </c>
      <c r="E39" s="83" t="s">
        <v>1500</v>
      </c>
      <c r="F39" s="94" t="s">
        <v>314</v>
      </c>
      <c r="G39" s="4">
        <v>23150</v>
      </c>
      <c r="H39" s="4">
        <v>23150</v>
      </c>
      <c r="I39" s="4">
        <v>4030</v>
      </c>
    </row>
    <row r="40" spans="1:9" ht="15" x14ac:dyDescent="0.2">
      <c r="A40" s="94">
        <v>31</v>
      </c>
      <c r="B40" s="83" t="s">
        <v>1327</v>
      </c>
      <c r="C40" s="83" t="s">
        <v>1328</v>
      </c>
      <c r="D40" s="83" t="s">
        <v>1387</v>
      </c>
      <c r="E40" s="83" t="s">
        <v>1501</v>
      </c>
      <c r="F40" s="94" t="s">
        <v>314</v>
      </c>
      <c r="G40" s="4">
        <v>765.31</v>
      </c>
      <c r="H40" s="4">
        <v>765.31</v>
      </c>
      <c r="I40" s="4">
        <v>149.99999999999997</v>
      </c>
    </row>
    <row r="41" spans="1:9" ht="30" x14ac:dyDescent="0.2">
      <c r="A41" s="94">
        <v>32</v>
      </c>
      <c r="B41" s="83" t="s">
        <v>1310</v>
      </c>
      <c r="C41" s="83" t="s">
        <v>1311</v>
      </c>
      <c r="D41" s="83" t="s">
        <v>1007</v>
      </c>
      <c r="E41" s="83" t="s">
        <v>1499</v>
      </c>
      <c r="F41" s="94" t="s">
        <v>314</v>
      </c>
      <c r="G41" s="4">
        <v>13250</v>
      </c>
      <c r="H41" s="4">
        <v>13250</v>
      </c>
      <c r="I41" s="4">
        <v>2650</v>
      </c>
    </row>
    <row r="42" spans="1:9" ht="30" x14ac:dyDescent="0.2">
      <c r="A42" s="94">
        <v>33</v>
      </c>
      <c r="B42" s="83" t="s">
        <v>813</v>
      </c>
      <c r="C42" s="83" t="s">
        <v>814</v>
      </c>
      <c r="D42" s="83" t="s">
        <v>837</v>
      </c>
      <c r="E42" s="83" t="s">
        <v>1502</v>
      </c>
      <c r="F42" s="94" t="s">
        <v>314</v>
      </c>
      <c r="G42" s="4">
        <v>32693.75</v>
      </c>
      <c r="H42" s="4">
        <v>32693.75</v>
      </c>
      <c r="I42" s="4">
        <v>6538.75</v>
      </c>
    </row>
    <row r="43" spans="1:9" ht="30" x14ac:dyDescent="0.2">
      <c r="A43" s="94">
        <v>34</v>
      </c>
      <c r="B43" s="83" t="s">
        <v>1331</v>
      </c>
      <c r="C43" s="83" t="s">
        <v>1332</v>
      </c>
      <c r="D43" s="83" t="s">
        <v>1390</v>
      </c>
      <c r="E43" s="83" t="s">
        <v>1503</v>
      </c>
      <c r="F43" s="94" t="s">
        <v>314</v>
      </c>
      <c r="G43" s="4">
        <v>4687.5</v>
      </c>
      <c r="H43" s="4">
        <v>4687.5</v>
      </c>
      <c r="I43" s="4">
        <v>183.75</v>
      </c>
    </row>
    <row r="44" spans="1:9" ht="15" x14ac:dyDescent="0.2">
      <c r="A44" s="94">
        <v>35</v>
      </c>
      <c r="B44" s="83" t="s">
        <v>1346</v>
      </c>
      <c r="C44" s="83" t="s">
        <v>1347</v>
      </c>
      <c r="D44" s="83" t="s">
        <v>1074</v>
      </c>
      <c r="E44" s="83" t="s">
        <v>1486</v>
      </c>
      <c r="F44" s="94" t="s">
        <v>314</v>
      </c>
      <c r="G44" s="4">
        <v>19030.36</v>
      </c>
      <c r="H44" s="4">
        <v>19030.36</v>
      </c>
      <c r="I44" s="4">
        <v>3729.95</v>
      </c>
    </row>
    <row r="45" spans="1:9" ht="15" x14ac:dyDescent="0.2">
      <c r="A45" s="94">
        <v>36</v>
      </c>
      <c r="B45" s="83" t="s">
        <v>1356</v>
      </c>
      <c r="C45" s="83" t="s">
        <v>1357</v>
      </c>
      <c r="D45" s="83" t="s">
        <v>1400</v>
      </c>
      <c r="E45" s="83" t="s">
        <v>1504</v>
      </c>
      <c r="F45" s="94" t="s">
        <v>314</v>
      </c>
      <c r="G45" s="4">
        <v>17085.71</v>
      </c>
      <c r="H45" s="4">
        <v>17085.71</v>
      </c>
      <c r="I45" s="4">
        <v>3348.7999999999993</v>
      </c>
    </row>
    <row r="46" spans="1:9" ht="15" x14ac:dyDescent="0.2">
      <c r="A46" s="94">
        <v>37</v>
      </c>
      <c r="B46" s="83" t="s">
        <v>1343</v>
      </c>
      <c r="C46" s="83" t="s">
        <v>1344</v>
      </c>
      <c r="D46" s="83" t="s">
        <v>1087</v>
      </c>
      <c r="E46" s="83" t="s">
        <v>1486</v>
      </c>
      <c r="F46" s="94" t="s">
        <v>314</v>
      </c>
      <c r="G46" s="4">
        <v>17250</v>
      </c>
      <c r="H46" s="4">
        <v>17250</v>
      </c>
      <c r="I46" s="4">
        <v>3381</v>
      </c>
    </row>
    <row r="47" spans="1:9" ht="15" x14ac:dyDescent="0.2">
      <c r="A47" s="94">
        <v>38</v>
      </c>
      <c r="B47" s="83" t="s">
        <v>820</v>
      </c>
      <c r="C47" s="83" t="s">
        <v>1348</v>
      </c>
      <c r="D47" s="83" t="s">
        <v>1396</v>
      </c>
      <c r="E47" s="83" t="s">
        <v>1505</v>
      </c>
      <c r="F47" s="94" t="s">
        <v>314</v>
      </c>
      <c r="G47" s="4">
        <v>14750</v>
      </c>
      <c r="H47" s="4">
        <v>14750</v>
      </c>
      <c r="I47" s="4">
        <v>2891</v>
      </c>
    </row>
    <row r="48" spans="1:9" ht="30" x14ac:dyDescent="0.2">
      <c r="A48" s="94">
        <v>39</v>
      </c>
      <c r="B48" s="83" t="s">
        <v>1364</v>
      </c>
      <c r="C48" s="83" t="s">
        <v>1365</v>
      </c>
      <c r="D48" s="83" t="s">
        <v>1406</v>
      </c>
      <c r="E48" s="83" t="s">
        <v>1487</v>
      </c>
      <c r="F48" s="94" t="s">
        <v>314</v>
      </c>
      <c r="G48" s="4">
        <v>8250</v>
      </c>
      <c r="H48" s="4">
        <v>8250</v>
      </c>
      <c r="I48" s="4">
        <v>1617</v>
      </c>
    </row>
    <row r="49" spans="1:10" ht="15" x14ac:dyDescent="0.2">
      <c r="A49" s="94">
        <v>40</v>
      </c>
      <c r="B49" s="83" t="s">
        <v>813</v>
      </c>
      <c r="C49" s="83" t="s">
        <v>1326</v>
      </c>
      <c r="D49" s="83" t="s">
        <v>1386</v>
      </c>
      <c r="E49" s="83" t="s">
        <v>1485</v>
      </c>
      <c r="F49" s="94" t="s">
        <v>314</v>
      </c>
      <c r="G49" s="4">
        <v>250</v>
      </c>
      <c r="H49" s="4">
        <v>250</v>
      </c>
      <c r="I49" s="4">
        <v>49</v>
      </c>
    </row>
    <row r="50" spans="1:10" ht="30" x14ac:dyDescent="0.2">
      <c r="A50" s="94">
        <v>41</v>
      </c>
      <c r="B50" s="83" t="s">
        <v>1371</v>
      </c>
      <c r="C50" s="83" t="s">
        <v>1372</v>
      </c>
      <c r="D50" s="83" t="s">
        <v>1410</v>
      </c>
      <c r="E50" s="83" t="s">
        <v>1497</v>
      </c>
      <c r="F50" s="94" t="s">
        <v>314</v>
      </c>
      <c r="G50" s="4">
        <v>7500</v>
      </c>
      <c r="H50" s="4">
        <v>7500</v>
      </c>
      <c r="I50" s="4">
        <v>1500</v>
      </c>
    </row>
    <row r="51" spans="1:10" ht="30" x14ac:dyDescent="0.2">
      <c r="A51" s="94">
        <v>42</v>
      </c>
      <c r="B51" s="83" t="s">
        <v>1317</v>
      </c>
      <c r="C51" s="83" t="s">
        <v>1318</v>
      </c>
      <c r="D51" s="83" t="s">
        <v>1380</v>
      </c>
      <c r="E51" s="83" t="s">
        <v>1506</v>
      </c>
      <c r="F51" s="94" t="s">
        <v>314</v>
      </c>
      <c r="G51" s="4">
        <v>20425</v>
      </c>
      <c r="H51" s="4">
        <v>20425</v>
      </c>
      <c r="I51" s="4">
        <v>4003.3</v>
      </c>
    </row>
    <row r="52" spans="1:10" ht="15" x14ac:dyDescent="0.2">
      <c r="A52" s="94">
        <v>43</v>
      </c>
      <c r="B52" s="83" t="s">
        <v>826</v>
      </c>
      <c r="C52" s="83" t="s">
        <v>1321</v>
      </c>
      <c r="D52" s="83" t="s">
        <v>1382</v>
      </c>
      <c r="E52" s="83" t="s">
        <v>1507</v>
      </c>
      <c r="F52" s="94" t="s">
        <v>314</v>
      </c>
      <c r="G52" s="4">
        <v>1500</v>
      </c>
      <c r="H52" s="4">
        <v>1500</v>
      </c>
      <c r="I52" s="4">
        <v>294</v>
      </c>
    </row>
    <row r="53" spans="1:10" ht="30" x14ac:dyDescent="0.2">
      <c r="A53" s="94">
        <v>44</v>
      </c>
      <c r="B53" s="83" t="s">
        <v>1360</v>
      </c>
      <c r="C53" s="83" t="s">
        <v>1361</v>
      </c>
      <c r="D53" s="83" t="s">
        <v>1403</v>
      </c>
      <c r="E53" s="83" t="s">
        <v>1491</v>
      </c>
      <c r="F53" s="94" t="s">
        <v>314</v>
      </c>
      <c r="G53" s="4">
        <v>1575</v>
      </c>
      <c r="H53" s="4">
        <v>1575</v>
      </c>
      <c r="I53" s="4">
        <v>315</v>
      </c>
    </row>
    <row r="54" spans="1:10" ht="15" x14ac:dyDescent="0.2">
      <c r="A54" s="94">
        <v>45</v>
      </c>
      <c r="B54" s="83" t="s">
        <v>1349</v>
      </c>
      <c r="C54" s="83" t="s">
        <v>1350</v>
      </c>
      <c r="D54" s="83" t="s">
        <v>1397</v>
      </c>
      <c r="E54" s="83" t="s">
        <v>1505</v>
      </c>
      <c r="F54" s="94" t="s">
        <v>314</v>
      </c>
      <c r="G54" s="4">
        <v>14750</v>
      </c>
      <c r="H54" s="4">
        <v>14750</v>
      </c>
      <c r="I54" s="4">
        <v>2891</v>
      </c>
    </row>
    <row r="55" spans="1:10" ht="30" x14ac:dyDescent="0.2">
      <c r="A55" s="94">
        <v>46</v>
      </c>
      <c r="B55" s="83" t="s">
        <v>1319</v>
      </c>
      <c r="C55" s="83" t="s">
        <v>1320</v>
      </c>
      <c r="D55" s="83" t="s">
        <v>1381</v>
      </c>
      <c r="E55" s="83" t="s">
        <v>1506</v>
      </c>
      <c r="F55" s="94" t="s">
        <v>314</v>
      </c>
      <c r="G55" s="4">
        <v>20648.21</v>
      </c>
      <c r="H55" s="4">
        <v>20648.21</v>
      </c>
      <c r="I55" s="4">
        <v>4047.05</v>
      </c>
    </row>
    <row r="56" spans="1:10" ht="15" x14ac:dyDescent="0.2">
      <c r="A56" s="94">
        <v>47</v>
      </c>
      <c r="B56" s="83" t="s">
        <v>1315</v>
      </c>
      <c r="C56" s="83" t="s">
        <v>1316</v>
      </c>
      <c r="D56" s="83" t="s">
        <v>1079</v>
      </c>
      <c r="E56" s="83" t="s">
        <v>1480</v>
      </c>
      <c r="F56" s="94" t="s">
        <v>314</v>
      </c>
      <c r="G56" s="459">
        <v>7500</v>
      </c>
      <c r="H56" s="4">
        <v>7500</v>
      </c>
      <c r="I56" s="459">
        <v>1470</v>
      </c>
      <c r="J56" s="369"/>
    </row>
    <row r="57" spans="1:10" ht="15" x14ac:dyDescent="0.2">
      <c r="A57" s="94">
        <v>48</v>
      </c>
      <c r="B57" s="83" t="s">
        <v>842</v>
      </c>
      <c r="C57" s="83" t="s">
        <v>1307</v>
      </c>
      <c r="D57" s="83" t="s">
        <v>1375</v>
      </c>
      <c r="E57" s="83" t="s">
        <v>1508</v>
      </c>
      <c r="F57" s="94" t="s">
        <v>314</v>
      </c>
      <c r="G57" s="4">
        <v>2250</v>
      </c>
      <c r="H57" s="4">
        <v>2250</v>
      </c>
      <c r="I57" s="4">
        <v>450</v>
      </c>
    </row>
    <row r="58" spans="1:10" ht="30" x14ac:dyDescent="0.2">
      <c r="A58" s="94">
        <v>49</v>
      </c>
      <c r="B58" s="83" t="s">
        <v>828</v>
      </c>
      <c r="C58" s="83" t="s">
        <v>829</v>
      </c>
      <c r="D58" s="83" t="s">
        <v>1379</v>
      </c>
      <c r="E58" s="83" t="s">
        <v>1509</v>
      </c>
      <c r="F58" s="94" t="s">
        <v>314</v>
      </c>
      <c r="G58" s="4">
        <v>20587.5</v>
      </c>
      <c r="H58" s="4">
        <v>20587.5</v>
      </c>
      <c r="I58" s="4">
        <v>4117.5</v>
      </c>
    </row>
    <row r="59" spans="1:10" ht="30" x14ac:dyDescent="0.2">
      <c r="A59" s="94">
        <v>50</v>
      </c>
      <c r="B59" s="83" t="s">
        <v>828</v>
      </c>
      <c r="C59" s="83" t="s">
        <v>829</v>
      </c>
      <c r="D59" s="83" t="s">
        <v>1379</v>
      </c>
      <c r="E59" s="83" t="s">
        <v>1509</v>
      </c>
      <c r="F59" s="94" t="s">
        <v>0</v>
      </c>
      <c r="G59" s="4">
        <v>3665</v>
      </c>
      <c r="H59" s="4">
        <v>3665</v>
      </c>
      <c r="I59" s="4">
        <v>733</v>
      </c>
    </row>
    <row r="60" spans="1:10" ht="30" x14ac:dyDescent="0.2">
      <c r="A60" s="94">
        <v>51</v>
      </c>
      <c r="B60" s="83" t="s">
        <v>1317</v>
      </c>
      <c r="C60" s="83" t="s">
        <v>1318</v>
      </c>
      <c r="D60" s="83" t="s">
        <v>1380</v>
      </c>
      <c r="E60" s="83" t="s">
        <v>1506</v>
      </c>
      <c r="F60" s="94" t="s">
        <v>0</v>
      </c>
      <c r="G60" s="4">
        <v>3316.33</v>
      </c>
      <c r="H60" s="4">
        <v>3316.33</v>
      </c>
      <c r="I60" s="4">
        <v>650</v>
      </c>
    </row>
    <row r="61" spans="1:10" ht="15" x14ac:dyDescent="0.2">
      <c r="A61" s="94">
        <v>52</v>
      </c>
      <c r="B61" s="83" t="s">
        <v>824</v>
      </c>
      <c r="C61" s="83" t="s">
        <v>825</v>
      </c>
      <c r="D61" s="83" t="s">
        <v>1389</v>
      </c>
      <c r="E61" s="83" t="s">
        <v>1482</v>
      </c>
      <c r="F61" s="94" t="s">
        <v>0</v>
      </c>
      <c r="G61" s="4">
        <v>2219.39</v>
      </c>
      <c r="H61" s="4">
        <v>2219.39</v>
      </c>
      <c r="I61" s="4">
        <v>435</v>
      </c>
    </row>
    <row r="62" spans="1:10" ht="30" x14ac:dyDescent="0.2">
      <c r="A62" s="94">
        <v>53</v>
      </c>
      <c r="B62" s="83" t="s">
        <v>1412</v>
      </c>
      <c r="C62" s="83" t="s">
        <v>1357</v>
      </c>
      <c r="D62" s="83" t="s">
        <v>1077</v>
      </c>
      <c r="E62" s="83" t="s">
        <v>1510</v>
      </c>
      <c r="F62" s="94" t="s">
        <v>314</v>
      </c>
      <c r="G62" s="4">
        <v>30059.53</v>
      </c>
      <c r="H62" s="4">
        <v>30059.53</v>
      </c>
      <c r="I62" s="4">
        <v>5891.6674999999996</v>
      </c>
    </row>
    <row r="63" spans="1:10" ht="30" x14ac:dyDescent="0.2">
      <c r="A63" s="94">
        <v>54</v>
      </c>
      <c r="B63" s="83" t="s">
        <v>1424</v>
      </c>
      <c r="C63" s="83" t="s">
        <v>1425</v>
      </c>
      <c r="D63" s="83" t="s">
        <v>1089</v>
      </c>
      <c r="E63" s="83" t="s">
        <v>1487</v>
      </c>
      <c r="F63" s="94" t="s">
        <v>314</v>
      </c>
      <c r="G63" s="4">
        <v>14428.58</v>
      </c>
      <c r="H63" s="4">
        <v>14428.58</v>
      </c>
      <c r="I63" s="4">
        <v>2828.0025000000001</v>
      </c>
    </row>
    <row r="64" spans="1:10" ht="30" x14ac:dyDescent="0.2">
      <c r="A64" s="94">
        <v>55</v>
      </c>
      <c r="B64" s="83" t="s">
        <v>1413</v>
      </c>
      <c r="C64" s="83" t="s">
        <v>1414</v>
      </c>
      <c r="D64" s="83" t="s">
        <v>1430</v>
      </c>
      <c r="E64" s="83" t="s">
        <v>1500</v>
      </c>
      <c r="F64" s="94" t="s">
        <v>314</v>
      </c>
      <c r="G64" s="4">
        <v>15000</v>
      </c>
      <c r="H64" s="4">
        <v>15000</v>
      </c>
      <c r="I64" s="4">
        <v>2940</v>
      </c>
    </row>
    <row r="65" spans="1:9" ht="30" x14ac:dyDescent="0.2">
      <c r="A65" s="94">
        <v>56</v>
      </c>
      <c r="B65" s="83" t="s">
        <v>1428</v>
      </c>
      <c r="C65" s="83" t="s">
        <v>1429</v>
      </c>
      <c r="D65" s="83" t="s">
        <v>1436</v>
      </c>
      <c r="E65" s="83" t="s">
        <v>1481</v>
      </c>
      <c r="F65" s="94" t="s">
        <v>314</v>
      </c>
      <c r="G65" s="4">
        <v>14428.58</v>
      </c>
      <c r="H65" s="4">
        <v>14428.58</v>
      </c>
      <c r="I65" s="4">
        <v>2828.0025000000001</v>
      </c>
    </row>
    <row r="66" spans="1:9" ht="30" x14ac:dyDescent="0.2">
      <c r="A66" s="94">
        <v>57</v>
      </c>
      <c r="B66" s="83" t="s">
        <v>1416</v>
      </c>
      <c r="C66" s="83" t="s">
        <v>1417</v>
      </c>
      <c r="D66" s="83" t="s">
        <v>1432</v>
      </c>
      <c r="E66" s="83" t="s">
        <v>1511</v>
      </c>
      <c r="F66" s="94" t="s">
        <v>314</v>
      </c>
      <c r="G66" s="4">
        <v>10000</v>
      </c>
      <c r="H66" s="4">
        <v>10000</v>
      </c>
      <c r="I66" s="4">
        <v>1960</v>
      </c>
    </row>
    <row r="67" spans="1:9" ht="30" x14ac:dyDescent="0.2">
      <c r="A67" s="94">
        <v>58</v>
      </c>
      <c r="B67" s="83" t="s">
        <v>1422</v>
      </c>
      <c r="C67" s="83" t="s">
        <v>1423</v>
      </c>
      <c r="D67" s="83" t="s">
        <v>1434</v>
      </c>
      <c r="E67" s="83" t="s">
        <v>1487</v>
      </c>
      <c r="F67" s="94" t="s">
        <v>314</v>
      </c>
      <c r="G67" s="4">
        <v>14428.58</v>
      </c>
      <c r="H67" s="4">
        <v>14428.58</v>
      </c>
      <c r="I67" s="4">
        <v>2828.0025000000001</v>
      </c>
    </row>
    <row r="68" spans="1:9" ht="30" x14ac:dyDescent="0.2">
      <c r="A68" s="94">
        <v>59</v>
      </c>
      <c r="B68" s="83" t="s">
        <v>1420</v>
      </c>
      <c r="C68" s="83" t="s">
        <v>1421</v>
      </c>
      <c r="D68" s="83" t="s">
        <v>1041</v>
      </c>
      <c r="E68" s="83" t="s">
        <v>1512</v>
      </c>
      <c r="F68" s="94" t="s">
        <v>314</v>
      </c>
      <c r="G68" s="4">
        <v>31250</v>
      </c>
      <c r="H68" s="4">
        <v>31250</v>
      </c>
      <c r="I68" s="4">
        <v>6125</v>
      </c>
    </row>
    <row r="69" spans="1:9" ht="30" x14ac:dyDescent="0.2">
      <c r="A69" s="94">
        <v>60</v>
      </c>
      <c r="B69" s="83" t="s">
        <v>1353</v>
      </c>
      <c r="C69" s="83" t="s">
        <v>1415</v>
      </c>
      <c r="D69" s="83" t="s">
        <v>1431</v>
      </c>
      <c r="E69" s="83" t="s">
        <v>1511</v>
      </c>
      <c r="F69" s="94" t="s">
        <v>314</v>
      </c>
      <c r="G69" s="4">
        <v>2500</v>
      </c>
      <c r="H69" s="4">
        <v>2500</v>
      </c>
      <c r="I69" s="4">
        <v>490</v>
      </c>
    </row>
    <row r="70" spans="1:9" ht="15" x14ac:dyDescent="0.2">
      <c r="A70" s="94">
        <v>61</v>
      </c>
      <c r="B70" s="83" t="s">
        <v>826</v>
      </c>
      <c r="C70" s="83" t="s">
        <v>832</v>
      </c>
      <c r="D70" s="83" t="s">
        <v>833</v>
      </c>
      <c r="E70" s="83" t="s">
        <v>1513</v>
      </c>
      <c r="F70" s="94" t="s">
        <v>314</v>
      </c>
      <c r="G70" s="4">
        <v>3488.52</v>
      </c>
      <c r="H70" s="4">
        <v>3488.52</v>
      </c>
      <c r="I70" s="4">
        <v>683.75</v>
      </c>
    </row>
    <row r="71" spans="1:9" ht="30" x14ac:dyDescent="0.2">
      <c r="A71" s="94">
        <v>62</v>
      </c>
      <c r="B71" s="83" t="s">
        <v>1418</v>
      </c>
      <c r="C71" s="83" t="s">
        <v>1419</v>
      </c>
      <c r="D71" s="83" t="s">
        <v>1433</v>
      </c>
      <c r="E71" s="83" t="s">
        <v>1511</v>
      </c>
      <c r="F71" s="94" t="s">
        <v>314</v>
      </c>
      <c r="G71" s="4">
        <v>10000</v>
      </c>
      <c r="H71" s="4">
        <v>10000</v>
      </c>
      <c r="I71" s="4">
        <v>1960</v>
      </c>
    </row>
    <row r="72" spans="1:9" ht="30" x14ac:dyDescent="0.2">
      <c r="A72" s="94">
        <v>63</v>
      </c>
      <c r="B72" s="83" t="s">
        <v>1426</v>
      </c>
      <c r="C72" s="83" t="s">
        <v>1427</v>
      </c>
      <c r="D72" s="83" t="s">
        <v>1435</v>
      </c>
      <c r="E72" s="83" t="s">
        <v>1484</v>
      </c>
      <c r="F72" s="94" t="s">
        <v>314</v>
      </c>
      <c r="G72" s="4">
        <v>6250</v>
      </c>
      <c r="H72" s="4">
        <v>6250</v>
      </c>
      <c r="I72" s="4">
        <v>1225</v>
      </c>
    </row>
    <row r="73" spans="1:9" ht="30" x14ac:dyDescent="0.2">
      <c r="A73" s="94">
        <v>64</v>
      </c>
      <c r="B73" s="83" t="s">
        <v>1439</v>
      </c>
      <c r="C73" s="83" t="s">
        <v>1440</v>
      </c>
      <c r="D73" s="83" t="s">
        <v>1446</v>
      </c>
      <c r="E73" s="83" t="s">
        <v>1514</v>
      </c>
      <c r="F73" s="94" t="s">
        <v>314</v>
      </c>
      <c r="G73" s="4">
        <v>11250</v>
      </c>
      <c r="H73" s="4">
        <v>11250</v>
      </c>
      <c r="I73" s="4">
        <v>2250</v>
      </c>
    </row>
    <row r="74" spans="1:9" ht="30" x14ac:dyDescent="0.2">
      <c r="A74" s="94">
        <v>65</v>
      </c>
      <c r="B74" s="83" t="s">
        <v>1336</v>
      </c>
      <c r="C74" s="83" t="s">
        <v>1441</v>
      </c>
      <c r="D74" s="83" t="s">
        <v>1447</v>
      </c>
      <c r="E74" s="83" t="s">
        <v>1515</v>
      </c>
      <c r="F74" s="94" t="s">
        <v>314</v>
      </c>
      <c r="G74" s="4">
        <v>11473.21</v>
      </c>
      <c r="H74" s="4">
        <v>11473.21</v>
      </c>
      <c r="I74" s="4">
        <v>2248.75</v>
      </c>
    </row>
    <row r="75" spans="1:9" ht="15" x14ac:dyDescent="0.2">
      <c r="A75" s="94">
        <v>66</v>
      </c>
      <c r="B75" s="83" t="s">
        <v>1364</v>
      </c>
      <c r="C75" s="83" t="s">
        <v>1442</v>
      </c>
      <c r="D75" s="83" t="s">
        <v>1448</v>
      </c>
      <c r="E75" s="83" t="s">
        <v>1516</v>
      </c>
      <c r="F75" s="94" t="s">
        <v>314</v>
      </c>
      <c r="G75" s="4">
        <v>10902.78</v>
      </c>
      <c r="H75" s="4">
        <v>10902.78</v>
      </c>
      <c r="I75" s="4">
        <v>2136.9449999999997</v>
      </c>
    </row>
    <row r="76" spans="1:9" ht="30" x14ac:dyDescent="0.2">
      <c r="A76" s="94">
        <v>67</v>
      </c>
      <c r="B76" s="83" t="s">
        <v>826</v>
      </c>
      <c r="C76" s="83" t="s">
        <v>1429</v>
      </c>
      <c r="D76" s="83" t="s">
        <v>1449</v>
      </c>
      <c r="E76" s="83" t="s">
        <v>1517</v>
      </c>
      <c r="F76" s="94" t="s">
        <v>314</v>
      </c>
      <c r="G76" s="4">
        <v>14625</v>
      </c>
      <c r="H76" s="4">
        <v>14625</v>
      </c>
      <c r="I76" s="4">
        <v>2866.5</v>
      </c>
    </row>
    <row r="77" spans="1:9" ht="30" x14ac:dyDescent="0.2">
      <c r="A77" s="94">
        <v>68</v>
      </c>
      <c r="B77" s="83" t="s">
        <v>1443</v>
      </c>
      <c r="C77" s="83" t="s">
        <v>1444</v>
      </c>
      <c r="D77" s="83" t="s">
        <v>1450</v>
      </c>
      <c r="E77" s="83" t="s">
        <v>1518</v>
      </c>
      <c r="F77" s="94" t="s">
        <v>314</v>
      </c>
      <c r="G77" s="4">
        <v>11250</v>
      </c>
      <c r="H77" s="4">
        <v>11250</v>
      </c>
      <c r="I77" s="4">
        <v>2205</v>
      </c>
    </row>
    <row r="78" spans="1:9" ht="15" x14ac:dyDescent="0.2">
      <c r="A78" s="94">
        <v>69</v>
      </c>
      <c r="B78" s="83" t="s">
        <v>842</v>
      </c>
      <c r="C78" s="83" t="s">
        <v>1340</v>
      </c>
      <c r="D78" s="83" t="s">
        <v>1073</v>
      </c>
      <c r="E78" s="83" t="s">
        <v>1486</v>
      </c>
      <c r="F78" s="94" t="s">
        <v>0</v>
      </c>
      <c r="G78" s="4">
        <v>3200</v>
      </c>
      <c r="H78" s="4">
        <v>3200</v>
      </c>
      <c r="I78" s="4">
        <v>627.20000000000005</v>
      </c>
    </row>
    <row r="79" spans="1:9" ht="30" x14ac:dyDescent="0.2">
      <c r="A79" s="94">
        <v>70</v>
      </c>
      <c r="B79" s="83" t="s">
        <v>1451</v>
      </c>
      <c r="C79" s="83" t="s">
        <v>1452</v>
      </c>
      <c r="D79" s="83" t="s">
        <v>1457</v>
      </c>
      <c r="E79" s="83" t="s">
        <v>1484</v>
      </c>
      <c r="F79" s="94" t="s">
        <v>314</v>
      </c>
      <c r="G79" s="4">
        <v>10400</v>
      </c>
      <c r="H79" s="4">
        <v>10400</v>
      </c>
      <c r="I79" s="4">
        <v>2038.3999999999999</v>
      </c>
    </row>
    <row r="80" spans="1:9" ht="30" x14ac:dyDescent="0.2">
      <c r="A80" s="94">
        <v>71</v>
      </c>
      <c r="B80" s="83" t="s">
        <v>1453</v>
      </c>
      <c r="C80" s="83" t="s">
        <v>1454</v>
      </c>
      <c r="D80" s="83" t="s">
        <v>1458</v>
      </c>
      <c r="E80" s="83" t="s">
        <v>1487</v>
      </c>
      <c r="F80" s="94" t="s">
        <v>314</v>
      </c>
      <c r="G80" s="4">
        <v>9979.91</v>
      </c>
      <c r="H80" s="4">
        <v>9979.91</v>
      </c>
      <c r="I80" s="4">
        <v>1956.0625</v>
      </c>
    </row>
    <row r="81" spans="1:9" ht="30" x14ac:dyDescent="0.2">
      <c r="A81" s="94">
        <v>72</v>
      </c>
      <c r="B81" s="83" t="s">
        <v>1351</v>
      </c>
      <c r="C81" s="83" t="s">
        <v>1352</v>
      </c>
      <c r="D81" s="83" t="s">
        <v>1094</v>
      </c>
      <c r="E81" s="83" t="s">
        <v>1495</v>
      </c>
      <c r="F81" s="94" t="s">
        <v>0</v>
      </c>
      <c r="G81" s="4">
        <v>3375</v>
      </c>
      <c r="H81" s="4">
        <v>3375</v>
      </c>
      <c r="I81" s="4">
        <v>675</v>
      </c>
    </row>
    <row r="82" spans="1:9" ht="15" x14ac:dyDescent="0.2">
      <c r="A82" s="94">
        <v>73</v>
      </c>
      <c r="B82" s="83" t="s">
        <v>1455</v>
      </c>
      <c r="C82" s="83" t="s">
        <v>1456</v>
      </c>
      <c r="D82" s="83" t="s">
        <v>1459</v>
      </c>
      <c r="E82" s="83" t="s">
        <v>1519</v>
      </c>
      <c r="F82" s="94" t="s">
        <v>314</v>
      </c>
      <c r="G82" s="4">
        <v>13000</v>
      </c>
      <c r="H82" s="4">
        <v>13000</v>
      </c>
      <c r="I82" s="4">
        <v>2548</v>
      </c>
    </row>
    <row r="83" spans="1:9" ht="30" x14ac:dyDescent="0.2">
      <c r="A83" s="94">
        <v>74</v>
      </c>
      <c r="B83" s="83" t="s">
        <v>813</v>
      </c>
      <c r="C83" s="83" t="s">
        <v>814</v>
      </c>
      <c r="D83" s="83" t="s">
        <v>837</v>
      </c>
      <c r="E83" s="83" t="s">
        <v>1502</v>
      </c>
      <c r="F83" s="94" t="s">
        <v>0</v>
      </c>
      <c r="G83" s="4">
        <v>1500</v>
      </c>
      <c r="H83" s="4">
        <v>1500</v>
      </c>
      <c r="I83" s="4">
        <v>300</v>
      </c>
    </row>
    <row r="84" spans="1:9" ht="15" x14ac:dyDescent="0.2">
      <c r="A84" s="94">
        <v>75</v>
      </c>
      <c r="B84" s="83" t="s">
        <v>1438</v>
      </c>
      <c r="C84" s="83" t="s">
        <v>1460</v>
      </c>
      <c r="D84" s="83" t="s">
        <v>1461</v>
      </c>
      <c r="E84" s="83" t="s">
        <v>1520</v>
      </c>
      <c r="F84" s="94" t="s">
        <v>314</v>
      </c>
      <c r="G84" s="4">
        <v>12600</v>
      </c>
      <c r="H84" s="4">
        <v>12600</v>
      </c>
      <c r="I84" s="4">
        <v>2469.6000000000004</v>
      </c>
    </row>
    <row r="85" spans="1:9" ht="30" x14ac:dyDescent="0.2">
      <c r="A85" s="94">
        <v>76</v>
      </c>
      <c r="B85" s="83" t="s">
        <v>826</v>
      </c>
      <c r="C85" s="83" t="s">
        <v>827</v>
      </c>
      <c r="D85" s="83" t="s">
        <v>840</v>
      </c>
      <c r="E85" s="83" t="s">
        <v>1490</v>
      </c>
      <c r="F85" s="94" t="s">
        <v>0</v>
      </c>
      <c r="G85" s="4">
        <v>1275.51</v>
      </c>
      <c r="H85" s="4">
        <v>1275.51</v>
      </c>
      <c r="I85" s="4">
        <v>250</v>
      </c>
    </row>
    <row r="86" spans="1:9" ht="30" x14ac:dyDescent="0.2">
      <c r="A86" s="94">
        <v>77</v>
      </c>
      <c r="B86" s="83" t="s">
        <v>1319</v>
      </c>
      <c r="C86" s="83" t="s">
        <v>1320</v>
      </c>
      <c r="D86" s="83" t="s">
        <v>1381</v>
      </c>
      <c r="E86" s="83" t="s">
        <v>1506</v>
      </c>
      <c r="F86" s="94" t="s">
        <v>0</v>
      </c>
      <c r="G86" s="4">
        <v>1275.51</v>
      </c>
      <c r="H86" s="4">
        <v>1275.51</v>
      </c>
      <c r="I86" s="4">
        <v>250</v>
      </c>
    </row>
    <row r="87" spans="1:9" ht="30" x14ac:dyDescent="0.2">
      <c r="A87" s="94">
        <v>78</v>
      </c>
      <c r="B87" s="83" t="s">
        <v>815</v>
      </c>
      <c r="C87" s="83" t="s">
        <v>816</v>
      </c>
      <c r="D87" s="83" t="s">
        <v>838</v>
      </c>
      <c r="E87" s="83" t="s">
        <v>1498</v>
      </c>
      <c r="F87" s="94" t="s">
        <v>0</v>
      </c>
      <c r="G87" s="4">
        <v>637.76</v>
      </c>
      <c r="H87" s="4">
        <v>637.76</v>
      </c>
      <c r="I87" s="4">
        <v>125</v>
      </c>
    </row>
    <row r="88" spans="1:9" ht="15" x14ac:dyDescent="0.2">
      <c r="A88" s="94">
        <v>79</v>
      </c>
      <c r="B88" s="83" t="s">
        <v>813</v>
      </c>
      <c r="C88" s="83" t="s">
        <v>849</v>
      </c>
      <c r="D88" s="83" t="s">
        <v>850</v>
      </c>
      <c r="E88" s="83" t="s">
        <v>1521</v>
      </c>
      <c r="F88" s="94" t="s">
        <v>314</v>
      </c>
      <c r="G88" s="4">
        <v>4000</v>
      </c>
      <c r="H88" s="4">
        <v>4000</v>
      </c>
      <c r="I88" s="4">
        <v>784</v>
      </c>
    </row>
    <row r="89" spans="1:9" ht="15" x14ac:dyDescent="0.2">
      <c r="A89" s="94">
        <v>80</v>
      </c>
      <c r="B89" s="83" t="s">
        <v>1462</v>
      </c>
      <c r="C89" s="83" t="s">
        <v>829</v>
      </c>
      <c r="D89" s="83" t="s">
        <v>1463</v>
      </c>
      <c r="E89" s="83" t="s">
        <v>1522</v>
      </c>
      <c r="F89" s="94" t="s">
        <v>314</v>
      </c>
      <c r="G89" s="4">
        <v>520.41</v>
      </c>
      <c r="H89" s="4">
        <v>520.41</v>
      </c>
      <c r="I89" s="4">
        <v>102</v>
      </c>
    </row>
    <row r="90" spans="1:9" ht="15" x14ac:dyDescent="0.2">
      <c r="A90" s="94">
        <v>81</v>
      </c>
      <c r="B90" s="83" t="s">
        <v>1343</v>
      </c>
      <c r="C90" s="83" t="s">
        <v>1344</v>
      </c>
      <c r="D90" s="83" t="s">
        <v>1087</v>
      </c>
      <c r="E90" s="83" t="s">
        <v>1486</v>
      </c>
      <c r="F90" s="94" t="s">
        <v>0</v>
      </c>
      <c r="G90" s="4">
        <v>1915</v>
      </c>
      <c r="H90" s="4">
        <v>1915</v>
      </c>
      <c r="I90" s="4">
        <v>375.34</v>
      </c>
    </row>
    <row r="91" spans="1:9" ht="15" x14ac:dyDescent="0.2">
      <c r="A91" s="94">
        <v>82</v>
      </c>
      <c r="B91" s="83" t="s">
        <v>826</v>
      </c>
      <c r="C91" s="83" t="s">
        <v>1464</v>
      </c>
      <c r="D91" s="83" t="s">
        <v>1468</v>
      </c>
      <c r="E91" s="83" t="s">
        <v>1523</v>
      </c>
      <c r="F91" s="94" t="s">
        <v>314</v>
      </c>
      <c r="G91" s="4">
        <v>4500</v>
      </c>
      <c r="H91" s="4">
        <v>4500</v>
      </c>
      <c r="I91" s="4">
        <v>882</v>
      </c>
    </row>
    <row r="92" spans="1:9" ht="15" x14ac:dyDescent="0.2">
      <c r="A92" s="94">
        <v>83</v>
      </c>
      <c r="B92" s="83" t="s">
        <v>1465</v>
      </c>
      <c r="C92" s="83" t="s">
        <v>1466</v>
      </c>
      <c r="D92" s="83" t="s">
        <v>1469</v>
      </c>
      <c r="E92" s="83" t="s">
        <v>1524</v>
      </c>
      <c r="F92" s="94" t="s">
        <v>314</v>
      </c>
      <c r="G92" s="4">
        <v>4581.82</v>
      </c>
      <c r="H92" s="4">
        <v>4581.82</v>
      </c>
      <c r="I92" s="4">
        <v>898.03749999999991</v>
      </c>
    </row>
    <row r="93" spans="1:9" ht="15" x14ac:dyDescent="0.2">
      <c r="A93" s="94">
        <v>84</v>
      </c>
      <c r="B93" s="83" t="s">
        <v>1445</v>
      </c>
      <c r="C93" s="83" t="s">
        <v>1467</v>
      </c>
      <c r="D93" s="83" t="s">
        <v>1470</v>
      </c>
      <c r="E93" s="83" t="s">
        <v>1524</v>
      </c>
      <c r="F93" s="94" t="s">
        <v>314</v>
      </c>
      <c r="G93" s="4">
        <v>390.31</v>
      </c>
      <c r="H93" s="4">
        <v>390.31</v>
      </c>
      <c r="I93" s="4">
        <v>76.5</v>
      </c>
    </row>
    <row r="94" spans="1:9" ht="30" x14ac:dyDescent="0.2">
      <c r="A94" s="94">
        <v>85</v>
      </c>
      <c r="B94" s="83" t="s">
        <v>1471</v>
      </c>
      <c r="C94" s="83" t="s">
        <v>1472</v>
      </c>
      <c r="D94" s="83" t="s">
        <v>1474</v>
      </c>
      <c r="E94" s="83" t="s">
        <v>1481</v>
      </c>
      <c r="F94" s="94" t="s">
        <v>314</v>
      </c>
      <c r="G94" s="4">
        <v>834.89</v>
      </c>
      <c r="H94" s="4">
        <v>834.89</v>
      </c>
      <c r="I94" s="4">
        <v>163.63750000000002</v>
      </c>
    </row>
    <row r="95" spans="1:9" ht="30" x14ac:dyDescent="0.2">
      <c r="A95" s="94">
        <v>86</v>
      </c>
      <c r="B95" s="83" t="s">
        <v>1473</v>
      </c>
      <c r="C95" s="83" t="s">
        <v>1339</v>
      </c>
      <c r="D95" s="83" t="s">
        <v>1475</v>
      </c>
      <c r="E95" s="83" t="s">
        <v>1525</v>
      </c>
      <c r="F95" s="94" t="s">
        <v>314</v>
      </c>
      <c r="G95" s="4">
        <v>250.1</v>
      </c>
      <c r="H95" s="4">
        <v>250.1</v>
      </c>
      <c r="I95" s="4">
        <v>49.019999999999996</v>
      </c>
    </row>
    <row r="96" spans="1:9" ht="30" x14ac:dyDescent="0.2">
      <c r="A96" s="94">
        <v>87</v>
      </c>
      <c r="B96" s="83" t="s">
        <v>826</v>
      </c>
      <c r="C96" s="83" t="s">
        <v>1476</v>
      </c>
      <c r="D96" s="83" t="s">
        <v>1477</v>
      </c>
      <c r="E96" s="83" t="s">
        <v>1487</v>
      </c>
      <c r="F96" s="94" t="s">
        <v>314</v>
      </c>
      <c r="G96" s="4">
        <v>937.5</v>
      </c>
      <c r="H96" s="4">
        <v>937.5</v>
      </c>
      <c r="I96" s="4">
        <v>183.75</v>
      </c>
    </row>
    <row r="97" spans="1:9" ht="15" x14ac:dyDescent="0.2">
      <c r="A97" s="94">
        <v>88</v>
      </c>
      <c r="B97" s="83"/>
      <c r="C97" s="83"/>
      <c r="D97" s="83"/>
      <c r="E97" s="83"/>
      <c r="F97" s="94"/>
      <c r="G97" s="4">
        <v>0</v>
      </c>
      <c r="H97" s="4">
        <v>0</v>
      </c>
      <c r="I97" s="4"/>
    </row>
    <row r="98" spans="1:9" ht="15" x14ac:dyDescent="0.3">
      <c r="A98" s="83"/>
      <c r="B98" s="95"/>
      <c r="C98" s="95"/>
      <c r="D98" s="95"/>
      <c r="E98" s="95"/>
      <c r="F98" s="83" t="s">
        <v>456</v>
      </c>
      <c r="G98" s="82">
        <f>SUM(G10:G97)</f>
        <v>876565.22</v>
      </c>
      <c r="H98" s="82">
        <f>SUM(H10:H97)</f>
        <v>876565.22</v>
      </c>
      <c r="I98" s="82">
        <f>SUM(I10:I97)</f>
        <v>170089.69698000001</v>
      </c>
    </row>
    <row r="99" spans="1:9" ht="15" x14ac:dyDescent="0.3">
      <c r="A99" s="168"/>
      <c r="B99" s="168"/>
      <c r="C99" s="168"/>
      <c r="D99" s="168"/>
      <c r="E99" s="168"/>
      <c r="F99" s="168"/>
      <c r="G99" s="168"/>
      <c r="H99" s="146"/>
      <c r="I99" s="146"/>
    </row>
    <row r="100" spans="1:9" ht="15" x14ac:dyDescent="0.2">
      <c r="A100" s="498" t="s">
        <v>455</v>
      </c>
      <c r="B100" s="498"/>
      <c r="C100" s="498"/>
      <c r="D100" s="498"/>
      <c r="E100" s="498"/>
      <c r="F100" s="498"/>
      <c r="G100" s="498"/>
      <c r="H100" s="498"/>
      <c r="I100" s="498"/>
    </row>
    <row r="101" spans="1:9" x14ac:dyDescent="0.2">
      <c r="A101" s="311"/>
      <c r="B101" s="311"/>
      <c r="C101" s="311"/>
      <c r="D101" s="311"/>
      <c r="E101" s="311"/>
      <c r="F101" s="311"/>
      <c r="G101" s="311"/>
      <c r="H101" s="311"/>
      <c r="I101" s="311"/>
    </row>
    <row r="102" spans="1:9" ht="15" x14ac:dyDescent="0.3">
      <c r="A102" s="151" t="s">
        <v>93</v>
      </c>
      <c r="B102" s="151"/>
      <c r="C102" s="146"/>
      <c r="D102" s="146"/>
      <c r="E102" s="146"/>
      <c r="F102" s="146"/>
      <c r="G102" s="146"/>
      <c r="H102" s="146"/>
      <c r="I102" s="146"/>
    </row>
    <row r="103" spans="1:9" ht="15" x14ac:dyDescent="0.3">
      <c r="A103" s="146"/>
      <c r="B103" s="146"/>
      <c r="C103" s="146"/>
      <c r="D103" s="146"/>
      <c r="E103" s="146"/>
      <c r="F103" s="146"/>
      <c r="G103" s="146"/>
      <c r="H103" s="146"/>
      <c r="I103" s="146"/>
    </row>
    <row r="104" spans="1:9" ht="15" x14ac:dyDescent="0.3">
      <c r="A104" s="146"/>
      <c r="B104" s="146"/>
      <c r="C104" s="146"/>
      <c r="D104" s="146"/>
      <c r="E104" s="150"/>
      <c r="F104" s="150"/>
      <c r="G104" s="150"/>
      <c r="H104" s="146"/>
      <c r="I104" s="146"/>
    </row>
    <row r="105" spans="1:9" ht="15" x14ac:dyDescent="0.3">
      <c r="A105" s="151"/>
      <c r="B105" s="151"/>
      <c r="C105" s="151" t="s">
        <v>349</v>
      </c>
      <c r="D105" s="151"/>
      <c r="E105" s="151"/>
      <c r="F105" s="151"/>
      <c r="G105" s="151"/>
      <c r="H105" s="146"/>
      <c r="I105" s="146"/>
    </row>
    <row r="106" spans="1:9" ht="15" x14ac:dyDescent="0.3">
      <c r="A106" s="146"/>
      <c r="B106" s="146"/>
      <c r="C106" s="146" t="s">
        <v>348</v>
      </c>
      <c r="D106" s="146"/>
      <c r="E106" s="146"/>
      <c r="F106" s="146"/>
      <c r="G106" s="146"/>
      <c r="H106" s="146"/>
      <c r="I106" s="146"/>
    </row>
    <row r="107" spans="1:9" x14ac:dyDescent="0.2">
      <c r="A107" s="153"/>
      <c r="B107" s="153"/>
      <c r="C107" s="153" t="s">
        <v>123</v>
      </c>
      <c r="D107" s="153"/>
      <c r="E107" s="153"/>
      <c r="F107" s="153"/>
      <c r="G107" s="153"/>
    </row>
  </sheetData>
  <mergeCells count="4">
    <mergeCell ref="I1:J1"/>
    <mergeCell ref="I2:J2"/>
    <mergeCell ref="A100:I100"/>
    <mergeCell ref="A1:H1"/>
  </mergeCells>
  <printOptions gridLines="1"/>
  <pageMargins left="0.25" right="0.25" top="0.75" bottom="0.75" header="0.3" footer="0.3"/>
  <pageSetup scale="6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3"/>
  <sheetViews>
    <sheetView view="pageBreakPreview" topLeftCell="A7" zoomScale="80" zoomScaleNormal="100" zoomScaleSheetLayoutView="80" workbookViewId="0">
      <selection activeCell="H29" sqref="H29"/>
    </sheetView>
  </sheetViews>
  <sheetFormatPr defaultColWidth="8.85546875" defaultRowHeight="12.75" x14ac:dyDescent="0.2"/>
  <cols>
    <col min="1" max="1" width="5" style="271" customWidth="1"/>
    <col min="2" max="2" width="17.7109375" style="271" customWidth="1"/>
    <col min="3" max="3" width="18.42578125" style="271" customWidth="1"/>
    <col min="4" max="4" width="18.5703125" style="271" customWidth="1"/>
    <col min="5" max="5" width="21" style="271" customWidth="1"/>
    <col min="6" max="6" width="16.5703125" style="271" customWidth="1"/>
    <col min="7" max="7" width="15" style="271" customWidth="1"/>
    <col min="8" max="8" width="14.28515625" style="271" customWidth="1"/>
    <col min="9" max="9" width="15" style="271" customWidth="1"/>
    <col min="10" max="16384" width="8.85546875" style="271"/>
  </cols>
  <sheetData>
    <row r="1" spans="1:9" ht="15" x14ac:dyDescent="0.3">
      <c r="A1" s="71" t="s">
        <v>327</v>
      </c>
      <c r="B1" s="73"/>
      <c r="C1" s="73"/>
      <c r="D1" s="73"/>
      <c r="E1" s="73"/>
      <c r="F1" s="73"/>
      <c r="G1" s="489" t="s">
        <v>94</v>
      </c>
      <c r="H1" s="489"/>
      <c r="I1" s="267"/>
    </row>
    <row r="2" spans="1:9" ht="15" x14ac:dyDescent="0.3">
      <c r="A2" s="72" t="s">
        <v>124</v>
      </c>
      <c r="B2" s="73"/>
      <c r="C2" s="73"/>
      <c r="D2" s="73"/>
      <c r="E2" s="73"/>
      <c r="F2" s="73"/>
      <c r="G2" s="487" t="str">
        <f>'ფორმა N1'!M2</f>
        <v>01/01/2023-31/12/2023</v>
      </c>
      <c r="H2" s="487"/>
      <c r="I2" s="72"/>
    </row>
    <row r="3" spans="1:9" ht="15" x14ac:dyDescent="0.3">
      <c r="A3" s="72"/>
      <c r="B3" s="72"/>
      <c r="C3" s="72"/>
      <c r="D3" s="72"/>
      <c r="E3" s="72"/>
      <c r="F3" s="72"/>
      <c r="G3" s="267"/>
      <c r="H3" s="267"/>
      <c r="I3" s="267"/>
    </row>
    <row r="4" spans="1:9" ht="15" x14ac:dyDescent="0.3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2"/>
      <c r="H4" s="72"/>
      <c r="I4" s="72"/>
    </row>
    <row r="5" spans="1:9" ht="15" x14ac:dyDescent="0.3">
      <c r="A5" s="76" t="str">
        <f>'ფორმა N1'!D4</f>
        <v>მპგ "ერთიანი ნაციონალური მოძრაობა"</v>
      </c>
      <c r="B5" s="76"/>
      <c r="C5" s="76"/>
      <c r="D5" s="76"/>
      <c r="E5" s="76"/>
      <c r="F5" s="76"/>
      <c r="G5" s="77"/>
      <c r="H5" s="77"/>
      <c r="I5" s="267"/>
    </row>
    <row r="6" spans="1:9" ht="15" x14ac:dyDescent="0.3">
      <c r="A6" s="73"/>
      <c r="B6" s="73"/>
      <c r="C6" s="73"/>
      <c r="D6" s="73"/>
      <c r="E6" s="73"/>
      <c r="F6" s="73"/>
      <c r="G6" s="72"/>
      <c r="H6" s="72"/>
      <c r="I6" s="72"/>
    </row>
    <row r="7" spans="1:9" ht="15" x14ac:dyDescent="0.3">
      <c r="A7" s="262"/>
      <c r="B7" s="262"/>
      <c r="C7" s="262"/>
      <c r="D7" s="262"/>
      <c r="E7" s="262"/>
      <c r="F7" s="262"/>
      <c r="G7" s="74"/>
      <c r="H7" s="74"/>
      <c r="I7" s="72"/>
    </row>
    <row r="8" spans="1:9" ht="15" x14ac:dyDescent="0.2">
      <c r="A8" s="503" t="s">
        <v>64</v>
      </c>
      <c r="B8" s="505" t="s">
        <v>309</v>
      </c>
      <c r="C8" s="507" t="s">
        <v>310</v>
      </c>
      <c r="D8" s="507" t="s">
        <v>209</v>
      </c>
      <c r="E8" s="500" t="s">
        <v>413</v>
      </c>
      <c r="F8" s="501"/>
      <c r="G8" s="502"/>
      <c r="H8" s="500" t="s">
        <v>445</v>
      </c>
      <c r="I8" s="502"/>
    </row>
    <row r="9" spans="1:9" ht="25.5" x14ac:dyDescent="0.2">
      <c r="A9" s="504"/>
      <c r="B9" s="506"/>
      <c r="C9" s="508"/>
      <c r="D9" s="508"/>
      <c r="E9" s="364" t="s">
        <v>442</v>
      </c>
      <c r="F9" s="364" t="s">
        <v>443</v>
      </c>
      <c r="G9" s="364" t="s">
        <v>444</v>
      </c>
      <c r="H9" s="365" t="s">
        <v>446</v>
      </c>
      <c r="I9" s="365" t="s">
        <v>447</v>
      </c>
    </row>
    <row r="10" spans="1:9" ht="45" x14ac:dyDescent="0.2">
      <c r="A10" s="456">
        <v>1</v>
      </c>
      <c r="B10" s="94" t="s">
        <v>810</v>
      </c>
      <c r="C10" s="94" t="s">
        <v>811</v>
      </c>
      <c r="D10" s="455" t="s">
        <v>836</v>
      </c>
      <c r="E10" s="94" t="s">
        <v>812</v>
      </c>
      <c r="F10" s="94" t="s">
        <v>819</v>
      </c>
      <c r="G10" s="94">
        <v>2</v>
      </c>
      <c r="H10" s="459">
        <v>2546.15</v>
      </c>
      <c r="I10" s="4">
        <v>2546.15</v>
      </c>
    </row>
    <row r="11" spans="1:9" ht="45" x14ac:dyDescent="0.2">
      <c r="A11" s="456">
        <v>2</v>
      </c>
      <c r="B11" s="94" t="s">
        <v>813</v>
      </c>
      <c r="C11" s="94" t="s">
        <v>814</v>
      </c>
      <c r="D11" s="455" t="s">
        <v>837</v>
      </c>
      <c r="E11" s="94" t="s">
        <v>812</v>
      </c>
      <c r="F11" s="94" t="s">
        <v>819</v>
      </c>
      <c r="G11" s="94">
        <v>2</v>
      </c>
      <c r="H11" s="459">
        <v>2546.15</v>
      </c>
      <c r="I11" s="4">
        <v>2546.15</v>
      </c>
    </row>
    <row r="12" spans="1:9" ht="45" x14ac:dyDescent="0.2">
      <c r="A12" s="456">
        <v>3</v>
      </c>
      <c r="B12" s="94" t="s">
        <v>815</v>
      </c>
      <c r="C12" s="94" t="s">
        <v>816</v>
      </c>
      <c r="D12" s="455" t="s">
        <v>838</v>
      </c>
      <c r="E12" s="94" t="s">
        <v>812</v>
      </c>
      <c r="F12" s="94" t="s">
        <v>819</v>
      </c>
      <c r="G12" s="94">
        <v>2</v>
      </c>
      <c r="H12" s="459">
        <v>2546.15</v>
      </c>
      <c r="I12" s="4">
        <v>2546.15</v>
      </c>
    </row>
    <row r="13" spans="1:9" ht="45" x14ac:dyDescent="0.2">
      <c r="A13" s="456">
        <v>4</v>
      </c>
      <c r="B13" s="94" t="s">
        <v>810</v>
      </c>
      <c r="C13" s="94" t="s">
        <v>811</v>
      </c>
      <c r="D13" s="455" t="s">
        <v>836</v>
      </c>
      <c r="E13" s="94" t="s">
        <v>817</v>
      </c>
      <c r="F13" s="94" t="s">
        <v>818</v>
      </c>
      <c r="G13" s="94">
        <v>5</v>
      </c>
      <c r="H13" s="459">
        <v>4174.16</v>
      </c>
      <c r="I13" s="4">
        <v>4174.16</v>
      </c>
    </row>
    <row r="14" spans="1:9" ht="45" x14ac:dyDescent="0.2">
      <c r="A14" s="456">
        <v>5</v>
      </c>
      <c r="B14" s="94" t="s">
        <v>813</v>
      </c>
      <c r="C14" s="94" t="s">
        <v>814</v>
      </c>
      <c r="D14" s="455" t="s">
        <v>837</v>
      </c>
      <c r="E14" s="94" t="s">
        <v>817</v>
      </c>
      <c r="F14" s="94" t="s">
        <v>818</v>
      </c>
      <c r="G14" s="94">
        <v>4</v>
      </c>
      <c r="H14" s="459">
        <v>3611.08</v>
      </c>
      <c r="I14" s="4">
        <v>3611.08</v>
      </c>
    </row>
    <row r="15" spans="1:9" ht="45" x14ac:dyDescent="0.2">
      <c r="A15" s="456">
        <v>6</v>
      </c>
      <c r="B15" s="94" t="s">
        <v>815</v>
      </c>
      <c r="C15" s="94" t="s">
        <v>816</v>
      </c>
      <c r="D15" s="455" t="s">
        <v>838</v>
      </c>
      <c r="E15" s="94" t="s">
        <v>817</v>
      </c>
      <c r="F15" s="94" t="s">
        <v>818</v>
      </c>
      <c r="G15" s="94">
        <v>4</v>
      </c>
      <c r="H15" s="459">
        <v>3611.08</v>
      </c>
      <c r="I15" s="4">
        <v>3611.08</v>
      </c>
    </row>
    <row r="16" spans="1:9" ht="30" x14ac:dyDescent="0.2">
      <c r="A16" s="456">
        <v>7</v>
      </c>
      <c r="B16" s="94" t="s">
        <v>820</v>
      </c>
      <c r="C16" s="94" t="s">
        <v>821</v>
      </c>
      <c r="D16" s="455" t="s">
        <v>839</v>
      </c>
      <c r="E16" s="94" t="s">
        <v>822</v>
      </c>
      <c r="F16" s="94" t="s">
        <v>823</v>
      </c>
      <c r="G16" s="94">
        <v>1</v>
      </c>
      <c r="H16" s="459">
        <v>30</v>
      </c>
      <c r="I16" s="4">
        <v>30</v>
      </c>
    </row>
    <row r="17" spans="1:9" ht="30" x14ac:dyDescent="0.2">
      <c r="A17" s="456">
        <v>8</v>
      </c>
      <c r="B17" s="94" t="s">
        <v>813</v>
      </c>
      <c r="C17" s="94" t="s">
        <v>814</v>
      </c>
      <c r="D17" s="455" t="s">
        <v>837</v>
      </c>
      <c r="E17" s="94" t="s">
        <v>822</v>
      </c>
      <c r="F17" s="94" t="s">
        <v>823</v>
      </c>
      <c r="G17" s="94">
        <v>1</v>
      </c>
      <c r="H17" s="459">
        <v>30</v>
      </c>
      <c r="I17" s="4">
        <v>30</v>
      </c>
    </row>
    <row r="18" spans="1:9" ht="30" x14ac:dyDescent="0.2">
      <c r="A18" s="456">
        <v>9</v>
      </c>
      <c r="B18" s="94" t="s">
        <v>824</v>
      </c>
      <c r="C18" s="94" t="s">
        <v>825</v>
      </c>
      <c r="D18" s="455">
        <v>40001004501</v>
      </c>
      <c r="E18" s="94" t="s">
        <v>822</v>
      </c>
      <c r="F18" s="94" t="s">
        <v>823</v>
      </c>
      <c r="G18" s="94">
        <v>1</v>
      </c>
      <c r="H18" s="459">
        <v>30</v>
      </c>
      <c r="I18" s="4">
        <v>30</v>
      </c>
    </row>
    <row r="19" spans="1:9" ht="30" x14ac:dyDescent="0.2">
      <c r="A19" s="456">
        <v>10</v>
      </c>
      <c r="B19" s="94" t="s">
        <v>826</v>
      </c>
      <c r="C19" s="94" t="s">
        <v>827</v>
      </c>
      <c r="D19" s="455" t="s">
        <v>840</v>
      </c>
      <c r="E19" s="94" t="s">
        <v>822</v>
      </c>
      <c r="F19" s="94" t="s">
        <v>823</v>
      </c>
      <c r="G19" s="94">
        <v>1</v>
      </c>
      <c r="H19" s="459">
        <v>30</v>
      </c>
      <c r="I19" s="4">
        <v>30</v>
      </c>
    </row>
    <row r="20" spans="1:9" ht="30" x14ac:dyDescent="0.2">
      <c r="A20" s="456">
        <v>11</v>
      </c>
      <c r="B20" s="94" t="s">
        <v>828</v>
      </c>
      <c r="C20" s="94" t="s">
        <v>829</v>
      </c>
      <c r="D20" s="455">
        <v>26001007131</v>
      </c>
      <c r="E20" s="94" t="s">
        <v>822</v>
      </c>
      <c r="F20" s="94" t="s">
        <v>823</v>
      </c>
      <c r="G20" s="94">
        <v>1</v>
      </c>
      <c r="H20" s="459">
        <v>30</v>
      </c>
      <c r="I20" s="4">
        <v>30</v>
      </c>
    </row>
    <row r="21" spans="1:9" ht="30" x14ac:dyDescent="0.2">
      <c r="A21" s="456">
        <v>12</v>
      </c>
      <c r="B21" s="94" t="s">
        <v>830</v>
      </c>
      <c r="C21" s="94" t="s">
        <v>831</v>
      </c>
      <c r="D21" s="455" t="s">
        <v>841</v>
      </c>
      <c r="E21" s="94" t="s">
        <v>822</v>
      </c>
      <c r="F21" s="94" t="s">
        <v>823</v>
      </c>
      <c r="G21" s="94">
        <v>1</v>
      </c>
      <c r="H21" s="459">
        <v>30</v>
      </c>
      <c r="I21" s="4">
        <v>30</v>
      </c>
    </row>
    <row r="22" spans="1:9" ht="30" x14ac:dyDescent="0.2">
      <c r="A22" s="456">
        <v>13</v>
      </c>
      <c r="B22" s="94" t="s">
        <v>826</v>
      </c>
      <c r="C22" s="94" t="s">
        <v>832</v>
      </c>
      <c r="D22" s="455" t="s">
        <v>833</v>
      </c>
      <c r="E22" s="94" t="s">
        <v>834</v>
      </c>
      <c r="F22" s="94" t="s">
        <v>835</v>
      </c>
      <c r="G22" s="94">
        <v>3</v>
      </c>
      <c r="H22" s="459">
        <v>328.39</v>
      </c>
      <c r="I22" s="4">
        <v>328.39</v>
      </c>
    </row>
    <row r="23" spans="1:9" ht="30" x14ac:dyDescent="0.2">
      <c r="A23" s="456">
        <v>14</v>
      </c>
      <c r="B23" s="94" t="s">
        <v>813</v>
      </c>
      <c r="C23" s="94" t="s">
        <v>814</v>
      </c>
      <c r="D23" s="455" t="s">
        <v>837</v>
      </c>
      <c r="E23" s="94" t="s">
        <v>834</v>
      </c>
      <c r="F23" s="94" t="s">
        <v>835</v>
      </c>
      <c r="G23" s="94">
        <v>3</v>
      </c>
      <c r="H23" s="4">
        <v>3351.58</v>
      </c>
      <c r="I23" s="4">
        <v>3351.58</v>
      </c>
    </row>
    <row r="24" spans="1:9" ht="75" x14ac:dyDescent="0.2">
      <c r="A24" s="456">
        <v>15</v>
      </c>
      <c r="B24" s="94" t="s">
        <v>842</v>
      </c>
      <c r="C24" s="94" t="s">
        <v>843</v>
      </c>
      <c r="D24" s="455" t="s">
        <v>844</v>
      </c>
      <c r="E24" s="94" t="s">
        <v>834</v>
      </c>
      <c r="F24" s="94" t="s">
        <v>845</v>
      </c>
      <c r="G24" s="94">
        <v>5</v>
      </c>
      <c r="H24" s="4">
        <v>4291.2</v>
      </c>
      <c r="I24" s="4">
        <v>4291.2</v>
      </c>
    </row>
    <row r="25" spans="1:9" ht="75" x14ac:dyDescent="0.2">
      <c r="A25" s="456">
        <v>16</v>
      </c>
      <c r="B25" s="94" t="s">
        <v>810</v>
      </c>
      <c r="C25" s="94" t="s">
        <v>811</v>
      </c>
      <c r="D25" s="455" t="s">
        <v>836</v>
      </c>
      <c r="E25" s="94" t="s">
        <v>846</v>
      </c>
      <c r="F25" s="94" t="s">
        <v>847</v>
      </c>
      <c r="G25" s="94">
        <v>8</v>
      </c>
      <c r="H25" s="4">
        <v>2473.85</v>
      </c>
      <c r="I25" s="4">
        <v>2473.85</v>
      </c>
    </row>
    <row r="26" spans="1:9" ht="45" x14ac:dyDescent="0.2">
      <c r="A26" s="456">
        <v>17</v>
      </c>
      <c r="B26" s="94" t="s">
        <v>842</v>
      </c>
      <c r="C26" s="94" t="s">
        <v>843</v>
      </c>
      <c r="D26" s="455" t="s">
        <v>844</v>
      </c>
      <c r="E26" s="94" t="s">
        <v>834</v>
      </c>
      <c r="F26" s="94" t="s">
        <v>848</v>
      </c>
      <c r="G26" s="94">
        <v>6</v>
      </c>
      <c r="H26" s="4">
        <v>3848.68</v>
      </c>
      <c r="I26" s="4">
        <v>3848.68</v>
      </c>
    </row>
    <row r="27" spans="1:9" ht="45" x14ac:dyDescent="0.2">
      <c r="A27" s="456">
        <v>18</v>
      </c>
      <c r="B27" s="94" t="s">
        <v>813</v>
      </c>
      <c r="C27" s="94" t="s">
        <v>849</v>
      </c>
      <c r="D27" s="455" t="s">
        <v>850</v>
      </c>
      <c r="E27" s="94" t="s">
        <v>851</v>
      </c>
      <c r="F27" s="94" t="s">
        <v>852</v>
      </c>
      <c r="G27" s="94">
        <v>5</v>
      </c>
      <c r="H27" s="4">
        <v>552</v>
      </c>
      <c r="I27" s="4">
        <v>552</v>
      </c>
    </row>
    <row r="28" spans="1:9" ht="45" x14ac:dyDescent="0.2">
      <c r="A28" s="456">
        <v>19</v>
      </c>
      <c r="B28" s="94" t="s">
        <v>842</v>
      </c>
      <c r="C28" s="94" t="s">
        <v>843</v>
      </c>
      <c r="D28" s="455" t="s">
        <v>844</v>
      </c>
      <c r="E28" s="94" t="s">
        <v>812</v>
      </c>
      <c r="F28" s="94" t="s">
        <v>853</v>
      </c>
      <c r="G28" s="94">
        <v>4</v>
      </c>
      <c r="H28" s="4">
        <v>4307.29</v>
      </c>
      <c r="I28" s="4">
        <v>4307.29</v>
      </c>
    </row>
    <row r="29" spans="1:9" ht="45" x14ac:dyDescent="0.2">
      <c r="A29" s="456">
        <v>20</v>
      </c>
      <c r="B29" s="94" t="s">
        <v>826</v>
      </c>
      <c r="C29" s="94" t="s">
        <v>832</v>
      </c>
      <c r="D29" s="455" t="s">
        <v>833</v>
      </c>
      <c r="E29" s="94" t="s">
        <v>854</v>
      </c>
      <c r="F29" s="94" t="s">
        <v>855</v>
      </c>
      <c r="G29" s="94">
        <v>3</v>
      </c>
      <c r="H29" s="4">
        <v>3750.82</v>
      </c>
      <c r="I29" s="4">
        <v>3750.82</v>
      </c>
    </row>
    <row r="30" spans="1:9" ht="75" x14ac:dyDescent="0.2">
      <c r="A30" s="456">
        <v>21</v>
      </c>
      <c r="B30" s="94" t="s">
        <v>815</v>
      </c>
      <c r="C30" s="94" t="s">
        <v>816</v>
      </c>
      <c r="D30" s="455" t="s">
        <v>838</v>
      </c>
      <c r="E30" s="94" t="s">
        <v>856</v>
      </c>
      <c r="F30" s="94" t="s">
        <v>857</v>
      </c>
      <c r="G30" s="94">
        <v>6</v>
      </c>
      <c r="H30" s="4">
        <v>2203.04</v>
      </c>
      <c r="I30" s="4">
        <v>2203.04</v>
      </c>
    </row>
    <row r="31" spans="1:9" ht="30" x14ac:dyDescent="0.2">
      <c r="A31" s="456">
        <v>22</v>
      </c>
      <c r="B31" s="94" t="s">
        <v>813</v>
      </c>
      <c r="C31" s="94" t="s">
        <v>814</v>
      </c>
      <c r="D31" s="455" t="s">
        <v>837</v>
      </c>
      <c r="E31" s="94" t="s">
        <v>834</v>
      </c>
      <c r="F31" s="94" t="s">
        <v>858</v>
      </c>
      <c r="G31" s="94">
        <v>5</v>
      </c>
      <c r="H31" s="4">
        <v>6355.72</v>
      </c>
      <c r="I31" s="4">
        <v>6355.72</v>
      </c>
    </row>
    <row r="32" spans="1:9" ht="30" x14ac:dyDescent="0.2">
      <c r="A32" s="456">
        <v>23</v>
      </c>
      <c r="B32" s="94" t="s">
        <v>842</v>
      </c>
      <c r="C32" s="94" t="s">
        <v>843</v>
      </c>
      <c r="D32" s="455" t="s">
        <v>844</v>
      </c>
      <c r="E32" s="94" t="s">
        <v>834</v>
      </c>
      <c r="F32" s="94" t="s">
        <v>858</v>
      </c>
      <c r="G32" s="94">
        <v>5</v>
      </c>
      <c r="H32" s="4">
        <v>6125.05</v>
      </c>
      <c r="I32" s="4">
        <v>6125.05</v>
      </c>
    </row>
    <row r="33" spans="1:9" ht="15" x14ac:dyDescent="0.2">
      <c r="A33" s="216"/>
      <c r="B33" s="94"/>
      <c r="C33" s="94"/>
      <c r="D33" s="455"/>
      <c r="E33" s="94"/>
      <c r="F33" s="94"/>
      <c r="G33" s="94"/>
      <c r="H33" s="4"/>
      <c r="I33" s="4"/>
    </row>
    <row r="34" spans="1:9" ht="15" x14ac:dyDescent="0.3">
      <c r="A34" s="216"/>
      <c r="B34" s="454"/>
      <c r="C34" s="95"/>
      <c r="D34" s="95"/>
      <c r="E34" s="95"/>
      <c r="F34" s="95"/>
      <c r="G34" s="95" t="s">
        <v>313</v>
      </c>
      <c r="H34" s="82">
        <f>SUM(H10:H33)</f>
        <v>56802.39</v>
      </c>
      <c r="I34" s="82">
        <f>SUM(I10:I33)</f>
        <v>56802.39</v>
      </c>
    </row>
    <row r="35" spans="1:9" ht="15" x14ac:dyDescent="0.3">
      <c r="A35" s="168"/>
      <c r="B35" s="168"/>
      <c r="C35" s="168"/>
      <c r="D35" s="168"/>
      <c r="E35" s="168"/>
      <c r="F35" s="168"/>
      <c r="G35" s="146"/>
      <c r="H35" s="146"/>
      <c r="I35" s="300"/>
    </row>
    <row r="36" spans="1:9" ht="15" x14ac:dyDescent="0.2">
      <c r="A36" s="498" t="s">
        <v>504</v>
      </c>
      <c r="B36" s="498"/>
      <c r="C36" s="498"/>
      <c r="D36" s="498"/>
      <c r="E36" s="498"/>
      <c r="F36" s="498"/>
      <c r="G36" s="498"/>
      <c r="H36" s="498"/>
      <c r="I36" s="498"/>
    </row>
    <row r="37" spans="1:9" ht="15" x14ac:dyDescent="0.3">
      <c r="A37" s="263"/>
      <c r="B37" s="146"/>
      <c r="C37" s="146"/>
      <c r="D37" s="146"/>
      <c r="E37" s="146"/>
      <c r="G37" s="146"/>
      <c r="H37" s="146"/>
      <c r="I37" s="300"/>
    </row>
    <row r="38" spans="1:9" ht="15" x14ac:dyDescent="0.3">
      <c r="A38" s="151" t="s">
        <v>93</v>
      </c>
      <c r="B38" s="146"/>
      <c r="C38" s="146"/>
      <c r="D38" s="146"/>
      <c r="E38" s="146"/>
      <c r="F38" s="146"/>
      <c r="G38" s="146"/>
      <c r="H38" s="146"/>
      <c r="I38" s="300"/>
    </row>
    <row r="39" spans="1:9" ht="15" x14ac:dyDescent="0.3">
      <c r="A39" s="146"/>
      <c r="B39" s="146"/>
      <c r="C39" s="146"/>
      <c r="D39" s="146"/>
      <c r="E39" s="146"/>
      <c r="F39" s="146"/>
      <c r="G39" s="146"/>
      <c r="H39" s="146"/>
      <c r="I39" s="300"/>
    </row>
    <row r="40" spans="1:9" ht="15" x14ac:dyDescent="0.3">
      <c r="A40" s="146"/>
      <c r="B40" s="146"/>
      <c r="C40" s="146"/>
      <c r="D40" s="146"/>
      <c r="E40" s="146"/>
      <c r="F40" s="146"/>
      <c r="G40" s="146"/>
      <c r="H40" s="152"/>
      <c r="I40" s="300"/>
    </row>
    <row r="41" spans="1:9" ht="15" x14ac:dyDescent="0.3">
      <c r="A41" s="151"/>
      <c r="B41" s="151" t="s">
        <v>251</v>
      </c>
      <c r="C41" s="151"/>
      <c r="D41" s="151"/>
      <c r="E41" s="151"/>
      <c r="F41" s="151"/>
      <c r="G41" s="146"/>
      <c r="H41" s="152"/>
      <c r="I41" s="300"/>
    </row>
    <row r="42" spans="1:9" ht="15" x14ac:dyDescent="0.3">
      <c r="A42" s="146"/>
      <c r="B42" s="146" t="s">
        <v>250</v>
      </c>
      <c r="C42" s="146"/>
      <c r="D42" s="146"/>
      <c r="E42" s="146"/>
      <c r="F42" s="146"/>
      <c r="G42" s="146"/>
      <c r="H42" s="152"/>
      <c r="I42" s="300"/>
    </row>
    <row r="43" spans="1:9" x14ac:dyDescent="0.2">
      <c r="A43" s="153"/>
      <c r="B43" s="153" t="s">
        <v>123</v>
      </c>
      <c r="C43" s="153"/>
      <c r="D43" s="153"/>
      <c r="E43" s="153"/>
      <c r="F43" s="153"/>
      <c r="G43" s="170"/>
      <c r="H43" s="170"/>
      <c r="I43" s="170"/>
    </row>
  </sheetData>
  <mergeCells count="9">
    <mergeCell ref="A36:I36"/>
    <mergeCell ref="G1:H1"/>
    <mergeCell ref="G2:H2"/>
    <mergeCell ref="E8:G8"/>
    <mergeCell ref="H8:I8"/>
    <mergeCell ref="A8:A9"/>
    <mergeCell ref="B8:B9"/>
    <mergeCell ref="C8:C9"/>
    <mergeCell ref="D8:D9"/>
  </mergeCells>
  <printOptions gridLines="1"/>
  <pageMargins left="0.25" right="0.25" top="0.75" bottom="0.75" header="0.3" footer="0.3"/>
  <pageSetup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6"/>
  <sheetViews>
    <sheetView view="pageBreakPreview" zoomScale="80" zoomScaleNormal="100" zoomScaleSheetLayoutView="80" workbookViewId="0">
      <selection sqref="A1:F1"/>
    </sheetView>
  </sheetViews>
  <sheetFormatPr defaultColWidth="9.140625" defaultRowHeight="12.75" x14ac:dyDescent="0.2"/>
  <cols>
    <col min="1" max="1" width="5.42578125" style="170" customWidth="1"/>
    <col min="2" max="2" width="13.140625" style="170" customWidth="1"/>
    <col min="3" max="3" width="15.140625" style="170" customWidth="1"/>
    <col min="4" max="4" width="18" style="170" customWidth="1"/>
    <col min="5" max="5" width="20.5703125" style="170" customWidth="1"/>
    <col min="6" max="6" width="21.28515625" style="170" customWidth="1"/>
    <col min="7" max="7" width="15.140625" style="170" customWidth="1"/>
    <col min="8" max="8" width="15.5703125" style="170" customWidth="1"/>
    <col min="9" max="9" width="13.42578125" style="170" customWidth="1"/>
    <col min="10" max="10" width="0" style="170" hidden="1" customWidth="1"/>
    <col min="11" max="16384" width="9.140625" style="170"/>
  </cols>
  <sheetData>
    <row r="1" spans="1:10" ht="15" x14ac:dyDescent="0.3">
      <c r="A1" s="509" t="s">
        <v>503</v>
      </c>
      <c r="B1" s="509"/>
      <c r="C1" s="509"/>
      <c r="D1" s="509"/>
      <c r="E1" s="509"/>
      <c r="F1" s="509"/>
      <c r="G1" s="489" t="s">
        <v>94</v>
      </c>
      <c r="H1" s="489"/>
    </row>
    <row r="2" spans="1:10" ht="15" x14ac:dyDescent="0.3">
      <c r="A2" s="72" t="s">
        <v>124</v>
      </c>
      <c r="B2" s="71"/>
      <c r="C2" s="73"/>
      <c r="D2" s="73"/>
      <c r="E2" s="73"/>
      <c r="F2" s="73"/>
      <c r="G2" s="487" t="str">
        <f>'ფორმა N1'!M2</f>
        <v>01/01/2023-31/12/2023</v>
      </c>
      <c r="H2" s="487"/>
    </row>
    <row r="3" spans="1:10" ht="15" x14ac:dyDescent="0.3">
      <c r="A3" s="72"/>
      <c r="B3" s="72"/>
      <c r="C3" s="72"/>
      <c r="D3" s="72"/>
      <c r="E3" s="72"/>
      <c r="F3" s="72"/>
      <c r="G3" s="267"/>
      <c r="H3" s="267"/>
    </row>
    <row r="4" spans="1:10" ht="15" x14ac:dyDescent="0.3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2"/>
      <c r="H4" s="72"/>
    </row>
    <row r="5" spans="1:10" ht="15" x14ac:dyDescent="0.3">
      <c r="A5" s="76" t="str">
        <f>'ფორმა N1'!D4</f>
        <v>მპგ "ერთიანი ნაციონალური მოძრაობა"</v>
      </c>
      <c r="B5" s="76"/>
      <c r="C5" s="76"/>
      <c r="D5" s="76"/>
      <c r="E5" s="76"/>
      <c r="F5" s="76"/>
      <c r="G5" s="77"/>
      <c r="H5" s="77"/>
    </row>
    <row r="6" spans="1:10" ht="15" x14ac:dyDescent="0.3">
      <c r="A6" s="73"/>
      <c r="B6" s="73"/>
      <c r="C6" s="73"/>
      <c r="D6" s="73"/>
      <c r="E6" s="73"/>
      <c r="F6" s="73"/>
      <c r="G6" s="72"/>
      <c r="H6" s="72"/>
    </row>
    <row r="7" spans="1:10" ht="15" x14ac:dyDescent="0.2">
      <c r="A7" s="262"/>
      <c r="B7" s="262"/>
      <c r="C7" s="262"/>
      <c r="D7" s="262"/>
      <c r="E7" s="262"/>
      <c r="F7" s="262"/>
      <c r="G7" s="74"/>
      <c r="H7" s="74"/>
    </row>
    <row r="8" spans="1:10" ht="30" x14ac:dyDescent="0.2">
      <c r="A8" s="86" t="s">
        <v>64</v>
      </c>
      <c r="B8" s="86" t="s">
        <v>309</v>
      </c>
      <c r="C8" s="86" t="s">
        <v>310</v>
      </c>
      <c r="D8" s="86" t="s">
        <v>209</v>
      </c>
      <c r="E8" s="86" t="s">
        <v>315</v>
      </c>
      <c r="F8" s="86" t="s">
        <v>311</v>
      </c>
      <c r="G8" s="75" t="s">
        <v>10</v>
      </c>
      <c r="H8" s="75" t="s">
        <v>9</v>
      </c>
      <c r="J8" s="170" t="s">
        <v>314</v>
      </c>
    </row>
    <row r="9" spans="1:10" ht="15" x14ac:dyDescent="0.2">
      <c r="A9" s="94"/>
      <c r="B9" s="94"/>
      <c r="C9" s="94"/>
      <c r="D9" s="94"/>
      <c r="E9" s="94"/>
      <c r="F9" s="94"/>
      <c r="G9" s="4"/>
      <c r="H9" s="4"/>
      <c r="J9" s="170" t="s">
        <v>0</v>
      </c>
    </row>
    <row r="10" spans="1:10" ht="15" x14ac:dyDescent="0.2">
      <c r="A10" s="94"/>
      <c r="B10" s="94"/>
      <c r="C10" s="94"/>
      <c r="D10" s="94"/>
      <c r="E10" s="94"/>
      <c r="F10" s="94"/>
      <c r="G10" s="4"/>
      <c r="H10" s="4"/>
    </row>
    <row r="11" spans="1:10" ht="15" x14ac:dyDescent="0.2">
      <c r="A11" s="83"/>
      <c r="B11" s="83"/>
      <c r="C11" s="83"/>
      <c r="D11" s="83"/>
      <c r="E11" s="83"/>
      <c r="F11" s="83"/>
      <c r="G11" s="4"/>
      <c r="H11" s="4"/>
    </row>
    <row r="12" spans="1:10" ht="15" x14ac:dyDescent="0.2">
      <c r="A12" s="83"/>
      <c r="B12" s="83"/>
      <c r="C12" s="83"/>
      <c r="D12" s="83"/>
      <c r="E12" s="83"/>
      <c r="F12" s="83"/>
      <c r="G12" s="4"/>
      <c r="H12" s="4"/>
    </row>
    <row r="13" spans="1:10" ht="15" x14ac:dyDescent="0.2">
      <c r="A13" s="83"/>
      <c r="B13" s="83"/>
      <c r="C13" s="83"/>
      <c r="D13" s="83"/>
      <c r="E13" s="83"/>
      <c r="F13" s="83"/>
      <c r="G13" s="4"/>
      <c r="H13" s="4"/>
    </row>
    <row r="14" spans="1:10" ht="15" x14ac:dyDescent="0.2">
      <c r="A14" s="83"/>
      <c r="B14" s="83"/>
      <c r="C14" s="83"/>
      <c r="D14" s="83"/>
      <c r="E14" s="83"/>
      <c r="F14" s="83"/>
      <c r="G14" s="4"/>
      <c r="H14" s="4"/>
    </row>
    <row r="15" spans="1:10" ht="15" x14ac:dyDescent="0.2">
      <c r="A15" s="83"/>
      <c r="B15" s="83"/>
      <c r="C15" s="83"/>
      <c r="D15" s="83"/>
      <c r="E15" s="83"/>
      <c r="F15" s="83"/>
      <c r="G15" s="4"/>
      <c r="H15" s="4"/>
    </row>
    <row r="16" spans="1:10" ht="15" x14ac:dyDescent="0.2">
      <c r="A16" s="83"/>
      <c r="B16" s="83"/>
      <c r="C16" s="83"/>
      <c r="D16" s="83"/>
      <c r="E16" s="83"/>
      <c r="F16" s="83"/>
      <c r="G16" s="4"/>
      <c r="H16" s="4"/>
    </row>
    <row r="17" spans="1:8" ht="15" x14ac:dyDescent="0.2">
      <c r="A17" s="83"/>
      <c r="B17" s="83"/>
      <c r="C17" s="83"/>
      <c r="D17" s="83"/>
      <c r="E17" s="83"/>
      <c r="F17" s="83"/>
      <c r="G17" s="4"/>
      <c r="H17" s="4"/>
    </row>
    <row r="18" spans="1:8" ht="15" x14ac:dyDescent="0.2">
      <c r="A18" s="83"/>
      <c r="B18" s="83"/>
      <c r="C18" s="83"/>
      <c r="D18" s="83"/>
      <c r="E18" s="83"/>
      <c r="F18" s="83"/>
      <c r="G18" s="4"/>
      <c r="H18" s="4"/>
    </row>
    <row r="19" spans="1:8" ht="15" x14ac:dyDescent="0.2">
      <c r="A19" s="83"/>
      <c r="B19" s="83"/>
      <c r="C19" s="83"/>
      <c r="D19" s="83"/>
      <c r="E19" s="83"/>
      <c r="F19" s="83"/>
      <c r="G19" s="4"/>
      <c r="H19" s="4"/>
    </row>
    <row r="20" spans="1:8" ht="15" x14ac:dyDescent="0.2">
      <c r="A20" s="83"/>
      <c r="B20" s="83"/>
      <c r="C20" s="83"/>
      <c r="D20" s="83"/>
      <c r="E20" s="83"/>
      <c r="F20" s="83"/>
      <c r="G20" s="4"/>
      <c r="H20" s="4"/>
    </row>
    <row r="21" spans="1:8" ht="15" x14ac:dyDescent="0.2">
      <c r="A21" s="83"/>
      <c r="B21" s="83"/>
      <c r="C21" s="83"/>
      <c r="D21" s="83"/>
      <c r="E21" s="83"/>
      <c r="F21" s="83"/>
      <c r="G21" s="4"/>
      <c r="H21" s="4"/>
    </row>
    <row r="22" spans="1:8" ht="15" x14ac:dyDescent="0.2">
      <c r="A22" s="83"/>
      <c r="B22" s="83"/>
      <c r="C22" s="83"/>
      <c r="D22" s="83"/>
      <c r="E22" s="83"/>
      <c r="F22" s="83"/>
      <c r="G22" s="4"/>
      <c r="H22" s="4"/>
    </row>
    <row r="23" spans="1:8" ht="15" x14ac:dyDescent="0.2">
      <c r="A23" s="83"/>
      <c r="B23" s="83"/>
      <c r="C23" s="83"/>
      <c r="D23" s="83"/>
      <c r="E23" s="83"/>
      <c r="F23" s="83"/>
      <c r="G23" s="4"/>
      <c r="H23" s="4"/>
    </row>
    <row r="24" spans="1:8" ht="15" x14ac:dyDescent="0.2">
      <c r="A24" s="83"/>
      <c r="B24" s="83"/>
      <c r="C24" s="83"/>
      <c r="D24" s="83"/>
      <c r="E24" s="83"/>
      <c r="F24" s="83"/>
      <c r="G24" s="4"/>
      <c r="H24" s="4"/>
    </row>
    <row r="25" spans="1:8" ht="15" x14ac:dyDescent="0.2">
      <c r="A25" s="83"/>
      <c r="B25" s="83"/>
      <c r="C25" s="83"/>
      <c r="D25" s="83"/>
      <c r="E25" s="83"/>
      <c r="F25" s="83"/>
      <c r="G25" s="4"/>
      <c r="H25" s="4"/>
    </row>
    <row r="26" spans="1:8" ht="15" x14ac:dyDescent="0.2">
      <c r="A26" s="83"/>
      <c r="B26" s="83"/>
      <c r="C26" s="83"/>
      <c r="D26" s="83"/>
      <c r="E26" s="83"/>
      <c r="F26" s="83"/>
      <c r="G26" s="4"/>
      <c r="H26" s="4"/>
    </row>
    <row r="27" spans="1:8" ht="15" x14ac:dyDescent="0.2">
      <c r="A27" s="83"/>
      <c r="B27" s="83"/>
      <c r="C27" s="83"/>
      <c r="D27" s="83"/>
      <c r="E27" s="83"/>
      <c r="F27" s="83"/>
      <c r="G27" s="4"/>
      <c r="H27" s="4"/>
    </row>
    <row r="28" spans="1:8" ht="15" x14ac:dyDescent="0.2">
      <c r="A28" s="83"/>
      <c r="B28" s="83"/>
      <c r="C28" s="83"/>
      <c r="D28" s="83"/>
      <c r="E28" s="83"/>
      <c r="F28" s="83"/>
      <c r="G28" s="4"/>
      <c r="H28" s="4"/>
    </row>
    <row r="29" spans="1:8" ht="15" x14ac:dyDescent="0.2">
      <c r="A29" s="83"/>
      <c r="B29" s="83"/>
      <c r="C29" s="83"/>
      <c r="D29" s="83"/>
      <c r="E29" s="83"/>
      <c r="F29" s="83"/>
      <c r="G29" s="4"/>
      <c r="H29" s="4"/>
    </row>
    <row r="30" spans="1:8" ht="15" x14ac:dyDescent="0.2">
      <c r="A30" s="83"/>
      <c r="B30" s="83"/>
      <c r="C30" s="83"/>
      <c r="D30" s="83"/>
      <c r="E30" s="83"/>
      <c r="F30" s="83"/>
      <c r="G30" s="4"/>
      <c r="H30" s="4"/>
    </row>
    <row r="31" spans="1:8" ht="15" x14ac:dyDescent="0.2">
      <c r="A31" s="83"/>
      <c r="B31" s="83"/>
      <c r="C31" s="83"/>
      <c r="D31" s="83"/>
      <c r="E31" s="83"/>
      <c r="F31" s="83"/>
      <c r="G31" s="4"/>
      <c r="H31" s="4"/>
    </row>
    <row r="32" spans="1:8" ht="15" x14ac:dyDescent="0.2">
      <c r="A32" s="83"/>
      <c r="B32" s="83"/>
      <c r="C32" s="83"/>
      <c r="D32" s="83"/>
      <c r="E32" s="83"/>
      <c r="F32" s="83"/>
      <c r="G32" s="4"/>
      <c r="H32" s="4"/>
    </row>
    <row r="33" spans="1:9" ht="15" x14ac:dyDescent="0.2">
      <c r="A33" s="83"/>
      <c r="B33" s="83"/>
      <c r="C33" s="83"/>
      <c r="D33" s="83"/>
      <c r="E33" s="83"/>
      <c r="F33" s="83"/>
      <c r="G33" s="4"/>
      <c r="H33" s="4"/>
    </row>
    <row r="34" spans="1:9" ht="15" x14ac:dyDescent="0.3">
      <c r="A34" s="83"/>
      <c r="B34" s="95"/>
      <c r="C34" s="95"/>
      <c r="D34" s="95"/>
      <c r="E34" s="95"/>
      <c r="F34" s="95" t="s">
        <v>313</v>
      </c>
      <c r="G34" s="82">
        <f>SUM(G9:G33)</f>
        <v>0</v>
      </c>
      <c r="H34" s="82">
        <f>SUM(H9:H33)</f>
        <v>0</v>
      </c>
    </row>
    <row r="35" spans="1:9" ht="15" x14ac:dyDescent="0.3">
      <c r="A35" s="168"/>
      <c r="B35" s="168"/>
      <c r="C35" s="168"/>
      <c r="D35" s="168"/>
      <c r="E35" s="168"/>
      <c r="F35" s="168"/>
      <c r="G35" s="168"/>
      <c r="H35" s="146"/>
      <c r="I35" s="146"/>
    </row>
    <row r="36" spans="1:9" ht="15" x14ac:dyDescent="0.3">
      <c r="A36" s="510" t="s">
        <v>461</v>
      </c>
      <c r="B36" s="510"/>
      <c r="C36" s="510"/>
      <c r="D36" s="510"/>
      <c r="E36" s="510"/>
      <c r="F36" s="510"/>
      <c r="G36" s="510"/>
      <c r="H36" s="510"/>
      <c r="I36" s="146"/>
    </row>
    <row r="37" spans="1:9" ht="15" x14ac:dyDescent="0.3">
      <c r="A37" s="263"/>
      <c r="B37" s="263"/>
      <c r="C37" s="168"/>
      <c r="D37" s="168"/>
      <c r="E37" s="168"/>
      <c r="F37" s="168"/>
      <c r="G37" s="168"/>
      <c r="H37" s="146"/>
      <c r="I37" s="146"/>
    </row>
    <row r="38" spans="1:9" ht="15" x14ac:dyDescent="0.3">
      <c r="A38" s="263"/>
      <c r="B38" s="263"/>
      <c r="C38" s="146"/>
      <c r="D38" s="146"/>
      <c r="E38" s="146"/>
      <c r="F38" s="146"/>
      <c r="G38" s="146"/>
      <c r="H38" s="146"/>
      <c r="I38" s="146"/>
    </row>
    <row r="39" spans="1:9" ht="15" x14ac:dyDescent="0.3">
      <c r="A39" s="263"/>
      <c r="B39" s="263"/>
      <c r="C39" s="146"/>
      <c r="D39" s="146"/>
      <c r="E39" s="146"/>
      <c r="F39" s="146"/>
      <c r="G39" s="146"/>
      <c r="H39" s="146"/>
      <c r="I39" s="146"/>
    </row>
    <row r="40" spans="1:9" x14ac:dyDescent="0.2">
      <c r="A40" s="311"/>
      <c r="B40" s="311"/>
      <c r="C40" s="311"/>
      <c r="D40" s="311"/>
      <c r="E40" s="311"/>
      <c r="F40" s="311"/>
      <c r="G40" s="311"/>
      <c r="H40" s="311"/>
      <c r="I40" s="311"/>
    </row>
    <row r="41" spans="1:9" ht="15" x14ac:dyDescent="0.3">
      <c r="A41" s="151" t="s">
        <v>93</v>
      </c>
      <c r="B41" s="151"/>
      <c r="C41" s="146"/>
      <c r="D41" s="146"/>
      <c r="E41" s="146"/>
      <c r="F41" s="146"/>
      <c r="G41" s="146"/>
      <c r="H41" s="146"/>
      <c r="I41" s="146"/>
    </row>
    <row r="42" spans="1:9" ht="15" x14ac:dyDescent="0.3">
      <c r="A42" s="146"/>
      <c r="B42" s="146"/>
      <c r="C42" s="146"/>
      <c r="D42" s="146"/>
      <c r="E42" s="146"/>
      <c r="F42" s="146"/>
      <c r="G42" s="146"/>
      <c r="H42" s="146"/>
      <c r="I42" s="146"/>
    </row>
    <row r="43" spans="1:9" ht="15" x14ac:dyDescent="0.3">
      <c r="A43" s="146"/>
      <c r="B43" s="146"/>
      <c r="C43" s="146"/>
      <c r="D43" s="146"/>
      <c r="E43" s="146"/>
      <c r="F43" s="146"/>
      <c r="G43" s="146"/>
      <c r="H43" s="146"/>
      <c r="I43" s="152"/>
    </row>
    <row r="44" spans="1:9" ht="15" x14ac:dyDescent="0.3">
      <c r="A44" s="151"/>
      <c r="B44" s="151"/>
      <c r="C44" s="151" t="s">
        <v>370</v>
      </c>
      <c r="D44" s="151"/>
      <c r="E44" s="168"/>
      <c r="F44" s="151"/>
      <c r="G44" s="151"/>
      <c r="H44" s="146"/>
      <c r="I44" s="152"/>
    </row>
    <row r="45" spans="1:9" ht="15" x14ac:dyDescent="0.3">
      <c r="A45" s="146"/>
      <c r="B45" s="146"/>
      <c r="C45" s="146" t="s">
        <v>250</v>
      </c>
      <c r="D45" s="146"/>
      <c r="E45" s="146"/>
      <c r="F45" s="146"/>
      <c r="G45" s="146"/>
      <c r="H45" s="146"/>
      <c r="I45" s="152"/>
    </row>
    <row r="46" spans="1:9" x14ac:dyDescent="0.2">
      <c r="A46" s="153"/>
      <c r="B46" s="153"/>
      <c r="C46" s="153" t="s">
        <v>123</v>
      </c>
      <c r="D46" s="153"/>
      <c r="E46" s="153"/>
      <c r="F46" s="153"/>
      <c r="G46" s="153"/>
    </row>
  </sheetData>
  <mergeCells count="4">
    <mergeCell ref="G1:H1"/>
    <mergeCell ref="G2:H2"/>
    <mergeCell ref="A1:F1"/>
    <mergeCell ref="A36:H36"/>
  </mergeCells>
  <printOptions gridLines="1"/>
  <pageMargins left="0.25" right="0.25" top="0.75" bottom="0.75" header="0.3" footer="0.3"/>
  <pageSetup paperSize="9"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L125"/>
  <sheetViews>
    <sheetView view="pageBreakPreview" topLeftCell="A103" zoomScale="90" zoomScaleSheetLayoutView="90" workbookViewId="0">
      <selection activeCell="G111" sqref="G111"/>
    </sheetView>
  </sheetViews>
  <sheetFormatPr defaultColWidth="9.140625" defaultRowHeight="12.75" x14ac:dyDescent="0.2"/>
  <cols>
    <col min="1" max="1" width="5.42578125" style="170" customWidth="1"/>
    <col min="2" max="2" width="27.5703125" style="170" customWidth="1"/>
    <col min="3" max="3" width="25.7109375" style="170" customWidth="1"/>
    <col min="4" max="4" width="16.85546875" style="170" customWidth="1"/>
    <col min="5" max="5" width="32.5703125" style="170" customWidth="1"/>
    <col min="6" max="6" width="17" style="170" customWidth="1"/>
    <col min="7" max="7" width="13.7109375" style="170" customWidth="1"/>
    <col min="8" max="8" width="19.42578125" style="170" bestFit="1" customWidth="1"/>
    <col min="9" max="9" width="18.5703125" style="170" bestFit="1" customWidth="1"/>
    <col min="10" max="10" width="16.7109375" style="170" customWidth="1"/>
    <col min="11" max="11" width="17.7109375" style="170" customWidth="1"/>
    <col min="12" max="12" width="12.85546875" style="170" customWidth="1"/>
    <col min="13" max="16384" width="9.140625" style="170"/>
  </cols>
  <sheetData>
    <row r="2" spans="1:12" ht="15" x14ac:dyDescent="0.3">
      <c r="A2" s="514" t="s">
        <v>414</v>
      </c>
      <c r="B2" s="514"/>
      <c r="C2" s="514"/>
      <c r="D2" s="514"/>
      <c r="E2" s="264"/>
      <c r="F2" s="73"/>
      <c r="G2" s="73"/>
      <c r="H2" s="73"/>
      <c r="I2" s="73"/>
      <c r="J2" s="267"/>
      <c r="K2" s="266"/>
      <c r="L2" s="266" t="s">
        <v>94</v>
      </c>
    </row>
    <row r="3" spans="1:12" ht="15" x14ac:dyDescent="0.3">
      <c r="A3" s="72" t="s">
        <v>124</v>
      </c>
      <c r="B3" s="71"/>
      <c r="C3" s="73"/>
      <c r="D3" s="73"/>
      <c r="E3" s="73"/>
      <c r="F3" s="73"/>
      <c r="G3" s="73"/>
      <c r="H3" s="73"/>
      <c r="I3" s="73"/>
      <c r="J3" s="267"/>
      <c r="K3" s="487" t="str">
        <f>'ფორმა N1'!M2</f>
        <v>01/01/2023-31/12/2023</v>
      </c>
      <c r="L3" s="487"/>
    </row>
    <row r="4" spans="1:12" ht="15" x14ac:dyDescent="0.3">
      <c r="A4" s="72"/>
      <c r="B4" s="72"/>
      <c r="C4" s="71"/>
      <c r="D4" s="71"/>
      <c r="E4" s="71"/>
      <c r="F4" s="71"/>
      <c r="G4" s="71"/>
      <c r="H4" s="71"/>
      <c r="I4" s="71"/>
      <c r="J4" s="267"/>
      <c r="K4" s="267"/>
      <c r="L4" s="267"/>
    </row>
    <row r="5" spans="1:12" ht="15" x14ac:dyDescent="0.3">
      <c r="A5" s="73" t="s">
        <v>254</v>
      </c>
      <c r="B5" s="73"/>
      <c r="C5" s="73"/>
      <c r="D5" s="73"/>
      <c r="E5" s="73"/>
      <c r="F5" s="73"/>
      <c r="G5" s="73"/>
      <c r="H5" s="73"/>
      <c r="I5" s="73"/>
      <c r="J5" s="72"/>
      <c r="K5" s="72"/>
      <c r="L5" s="72"/>
    </row>
    <row r="6" spans="1:12" ht="15" x14ac:dyDescent="0.3">
      <c r="A6" s="76" t="str">
        <f>'ფორმა N1'!D4</f>
        <v>მპგ "ერთიანი ნაციონალური მოძრაობა"</v>
      </c>
      <c r="B6" s="76"/>
      <c r="C6" s="76"/>
      <c r="D6" s="76"/>
      <c r="E6" s="76"/>
      <c r="F6" s="76"/>
      <c r="G6" s="76"/>
      <c r="H6" s="76"/>
      <c r="I6" s="76"/>
      <c r="J6" s="77"/>
      <c r="K6" s="77"/>
    </row>
    <row r="7" spans="1:12" ht="15" x14ac:dyDescent="0.3">
      <c r="A7" s="73"/>
      <c r="B7" s="73"/>
      <c r="C7" s="73"/>
      <c r="D7" s="73"/>
      <c r="E7" s="73"/>
      <c r="F7" s="73"/>
      <c r="G7" s="73"/>
      <c r="H7" s="73"/>
      <c r="I7" s="73"/>
      <c r="J7" s="72"/>
      <c r="K7" s="72"/>
      <c r="L7" s="72"/>
    </row>
    <row r="8" spans="1:12" ht="15" x14ac:dyDescent="0.2">
      <c r="A8" s="262"/>
      <c r="B8" s="262"/>
      <c r="C8" s="262"/>
      <c r="D8" s="262"/>
      <c r="E8" s="262"/>
      <c r="F8" s="262"/>
      <c r="G8" s="262"/>
      <c r="H8" s="262"/>
      <c r="I8" s="262"/>
      <c r="J8" s="74"/>
      <c r="K8" s="74"/>
      <c r="L8" s="74"/>
    </row>
    <row r="9" spans="1:12" ht="45" x14ac:dyDescent="0.2">
      <c r="A9" s="86" t="s">
        <v>64</v>
      </c>
      <c r="B9" s="86" t="s">
        <v>390</v>
      </c>
      <c r="C9" s="86" t="s">
        <v>391</v>
      </c>
      <c r="D9" s="86" t="s">
        <v>392</v>
      </c>
      <c r="E9" s="86" t="s">
        <v>393</v>
      </c>
      <c r="F9" s="86" t="s">
        <v>394</v>
      </c>
      <c r="G9" s="86" t="s">
        <v>395</v>
      </c>
      <c r="H9" s="86" t="s">
        <v>416</v>
      </c>
      <c r="I9" s="86" t="s">
        <v>396</v>
      </c>
      <c r="J9" s="86" t="s">
        <v>397</v>
      </c>
      <c r="K9" s="86" t="s">
        <v>398</v>
      </c>
      <c r="L9" s="86" t="s">
        <v>293</v>
      </c>
    </row>
    <row r="10" spans="1:12" ht="45" x14ac:dyDescent="0.2">
      <c r="A10" s="94">
        <v>1</v>
      </c>
      <c r="B10" s="355" t="s">
        <v>322</v>
      </c>
      <c r="C10" s="83" t="s">
        <v>1247</v>
      </c>
      <c r="D10" s="83" t="s">
        <v>1248</v>
      </c>
      <c r="E10" s="83" t="s">
        <v>860</v>
      </c>
      <c r="F10" s="457">
        <v>100</v>
      </c>
      <c r="G10" s="83"/>
      <c r="H10" s="83" t="s">
        <v>860</v>
      </c>
      <c r="I10" s="83" t="s">
        <v>1254</v>
      </c>
      <c r="J10" s="4">
        <v>3.5</v>
      </c>
      <c r="K10" s="4">
        <v>350</v>
      </c>
      <c r="L10" s="83" t="s">
        <v>1256</v>
      </c>
    </row>
    <row r="11" spans="1:12" ht="45" x14ac:dyDescent="0.2">
      <c r="A11" s="94">
        <v>2</v>
      </c>
      <c r="B11" s="355" t="s">
        <v>324</v>
      </c>
      <c r="C11" s="83" t="s">
        <v>1249</v>
      </c>
      <c r="D11" s="83">
        <v>201665019</v>
      </c>
      <c r="E11" s="83" t="s">
        <v>860</v>
      </c>
      <c r="F11" s="457">
        <v>44977</v>
      </c>
      <c r="G11" s="83"/>
      <c r="H11" s="83" t="s">
        <v>860</v>
      </c>
      <c r="I11" s="83" t="s">
        <v>1255</v>
      </c>
      <c r="J11" s="4">
        <v>1</v>
      </c>
      <c r="K11" s="4">
        <v>201.38</v>
      </c>
      <c r="L11" s="83"/>
    </row>
    <row r="12" spans="1:12" ht="45" x14ac:dyDescent="0.2">
      <c r="A12" s="94">
        <v>3</v>
      </c>
      <c r="B12" s="355" t="s">
        <v>322</v>
      </c>
      <c r="C12" s="83" t="s">
        <v>1250</v>
      </c>
      <c r="D12" s="83">
        <v>404593935</v>
      </c>
      <c r="E12" s="83" t="s">
        <v>860</v>
      </c>
      <c r="F12" s="457">
        <v>500</v>
      </c>
      <c r="G12" s="83"/>
      <c r="H12" s="83" t="s">
        <v>860</v>
      </c>
      <c r="I12" s="83" t="s">
        <v>1254</v>
      </c>
      <c r="J12" s="4">
        <v>0.3</v>
      </c>
      <c r="K12" s="4">
        <v>150</v>
      </c>
      <c r="L12" s="83" t="s">
        <v>1257</v>
      </c>
    </row>
    <row r="13" spans="1:12" ht="45" x14ac:dyDescent="0.2">
      <c r="A13" s="94">
        <v>4</v>
      </c>
      <c r="B13" s="355" t="s">
        <v>324</v>
      </c>
      <c r="C13" s="83" t="s">
        <v>1249</v>
      </c>
      <c r="D13" s="83">
        <v>201665019</v>
      </c>
      <c r="E13" s="83" t="s">
        <v>860</v>
      </c>
      <c r="F13" s="457">
        <v>44980</v>
      </c>
      <c r="G13" s="83"/>
      <c r="H13" s="83" t="s">
        <v>860</v>
      </c>
      <c r="I13" s="83" t="s">
        <v>1255</v>
      </c>
      <c r="J13" s="4">
        <v>1</v>
      </c>
      <c r="K13" s="4">
        <v>201.38</v>
      </c>
      <c r="L13" s="83"/>
    </row>
    <row r="14" spans="1:12" ht="45" x14ac:dyDescent="0.2">
      <c r="A14" s="94">
        <v>5</v>
      </c>
      <c r="B14" s="355" t="s">
        <v>324</v>
      </c>
      <c r="C14" s="83" t="s">
        <v>1249</v>
      </c>
      <c r="D14" s="83">
        <v>201665019</v>
      </c>
      <c r="E14" s="83" t="s">
        <v>860</v>
      </c>
      <c r="F14" s="457">
        <v>44994</v>
      </c>
      <c r="G14" s="83"/>
      <c r="H14" s="83" t="s">
        <v>860</v>
      </c>
      <c r="I14" s="83" t="s">
        <v>1255</v>
      </c>
      <c r="J14" s="4">
        <v>1</v>
      </c>
      <c r="K14" s="4">
        <v>200.89</v>
      </c>
      <c r="L14" s="83"/>
    </row>
    <row r="15" spans="1:12" ht="45" x14ac:dyDescent="0.2">
      <c r="A15" s="94">
        <v>6</v>
      </c>
      <c r="B15" s="355" t="s">
        <v>324</v>
      </c>
      <c r="C15" s="83" t="s">
        <v>1249</v>
      </c>
      <c r="D15" s="83">
        <v>201665019</v>
      </c>
      <c r="E15" s="83" t="s">
        <v>860</v>
      </c>
      <c r="F15" s="457">
        <v>45001</v>
      </c>
      <c r="G15" s="83"/>
      <c r="H15" s="83" t="s">
        <v>860</v>
      </c>
      <c r="I15" s="83" t="s">
        <v>1255</v>
      </c>
      <c r="J15" s="4">
        <v>1</v>
      </c>
      <c r="K15" s="4">
        <v>196.5</v>
      </c>
      <c r="L15" s="83"/>
    </row>
    <row r="16" spans="1:12" ht="45" x14ac:dyDescent="0.2">
      <c r="A16" s="94">
        <v>7</v>
      </c>
      <c r="B16" s="355" t="s">
        <v>324</v>
      </c>
      <c r="C16" s="83" t="s">
        <v>1249</v>
      </c>
      <c r="D16" s="83">
        <v>201665019</v>
      </c>
      <c r="E16" s="83" t="s">
        <v>860</v>
      </c>
      <c r="F16" s="457">
        <v>45003</v>
      </c>
      <c r="G16" s="83"/>
      <c r="H16" s="83" t="s">
        <v>860</v>
      </c>
      <c r="I16" s="83" t="s">
        <v>1255</v>
      </c>
      <c r="J16" s="4">
        <v>1</v>
      </c>
      <c r="K16" s="4">
        <v>61.73</v>
      </c>
      <c r="L16" s="83"/>
    </row>
    <row r="17" spans="1:12" ht="45" x14ac:dyDescent="0.2">
      <c r="A17" s="94">
        <v>8</v>
      </c>
      <c r="B17" s="355" t="s">
        <v>324</v>
      </c>
      <c r="C17" s="83" t="s">
        <v>1249</v>
      </c>
      <c r="D17" s="83">
        <v>201665019</v>
      </c>
      <c r="E17" s="83" t="s">
        <v>860</v>
      </c>
      <c r="F17" s="457">
        <v>45012</v>
      </c>
      <c r="G17" s="83"/>
      <c r="H17" s="83" t="s">
        <v>860</v>
      </c>
      <c r="I17" s="83" t="s">
        <v>1255</v>
      </c>
      <c r="J17" s="4">
        <v>1</v>
      </c>
      <c r="K17" s="4">
        <v>326.88</v>
      </c>
      <c r="L17" s="83"/>
    </row>
    <row r="18" spans="1:12" ht="45" x14ac:dyDescent="0.2">
      <c r="A18" s="94">
        <v>9</v>
      </c>
      <c r="B18" s="355" t="s">
        <v>324</v>
      </c>
      <c r="C18" s="83" t="s">
        <v>1249</v>
      </c>
      <c r="D18" s="83">
        <v>201665019</v>
      </c>
      <c r="E18" s="83" t="s">
        <v>860</v>
      </c>
      <c r="F18" s="457">
        <v>45013</v>
      </c>
      <c r="G18" s="83"/>
      <c r="H18" s="83" t="s">
        <v>860</v>
      </c>
      <c r="I18" s="83" t="s">
        <v>1255</v>
      </c>
      <c r="J18" s="4">
        <v>1</v>
      </c>
      <c r="K18" s="4">
        <v>326.25</v>
      </c>
      <c r="L18" s="83"/>
    </row>
    <row r="19" spans="1:12" ht="45" x14ac:dyDescent="0.2">
      <c r="A19" s="94">
        <v>10</v>
      </c>
      <c r="B19" s="355" t="s">
        <v>324</v>
      </c>
      <c r="C19" s="83" t="s">
        <v>1249</v>
      </c>
      <c r="D19" s="83">
        <v>201665019</v>
      </c>
      <c r="E19" s="83" t="s">
        <v>860</v>
      </c>
      <c r="F19" s="457">
        <v>45016</v>
      </c>
      <c r="G19" s="83"/>
      <c r="H19" s="83" t="s">
        <v>860</v>
      </c>
      <c r="I19" s="83" t="s">
        <v>1255</v>
      </c>
      <c r="J19" s="4">
        <v>1</v>
      </c>
      <c r="K19" s="4">
        <v>460.15</v>
      </c>
      <c r="L19" s="83"/>
    </row>
    <row r="20" spans="1:12" ht="45" x14ac:dyDescent="0.2">
      <c r="A20" s="94">
        <v>11</v>
      </c>
      <c r="B20" s="355" t="s">
        <v>324</v>
      </c>
      <c r="C20" s="83" t="s">
        <v>1249</v>
      </c>
      <c r="D20" s="83">
        <v>201665019</v>
      </c>
      <c r="E20" s="83" t="s">
        <v>860</v>
      </c>
      <c r="F20" s="457">
        <v>45018</v>
      </c>
      <c r="G20" s="83"/>
      <c r="H20" s="83" t="s">
        <v>860</v>
      </c>
      <c r="I20" s="83" t="s">
        <v>1255</v>
      </c>
      <c r="J20" s="4">
        <v>1</v>
      </c>
      <c r="K20" s="4">
        <v>648.75</v>
      </c>
      <c r="L20" s="83"/>
    </row>
    <row r="21" spans="1:12" ht="45" x14ac:dyDescent="0.2">
      <c r="A21" s="94">
        <v>12</v>
      </c>
      <c r="B21" s="355" t="s">
        <v>324</v>
      </c>
      <c r="C21" s="83" t="s">
        <v>1249</v>
      </c>
      <c r="D21" s="83">
        <v>201665019</v>
      </c>
      <c r="E21" s="83" t="s">
        <v>860</v>
      </c>
      <c r="F21" s="457">
        <v>45021</v>
      </c>
      <c r="G21" s="83"/>
      <c r="H21" s="83" t="s">
        <v>860</v>
      </c>
      <c r="I21" s="83" t="s">
        <v>1255</v>
      </c>
      <c r="J21" s="4">
        <v>1</v>
      </c>
      <c r="K21" s="4">
        <v>1034</v>
      </c>
      <c r="L21" s="83"/>
    </row>
    <row r="22" spans="1:12" ht="45" x14ac:dyDescent="0.2">
      <c r="A22" s="94">
        <v>13</v>
      </c>
      <c r="B22" s="355" t="s">
        <v>324</v>
      </c>
      <c r="C22" s="83" t="s">
        <v>1249</v>
      </c>
      <c r="D22" s="83">
        <v>201665019</v>
      </c>
      <c r="E22" s="83" t="s">
        <v>860</v>
      </c>
      <c r="F22" s="457">
        <v>45062</v>
      </c>
      <c r="G22" s="83"/>
      <c r="H22" s="83" t="s">
        <v>860</v>
      </c>
      <c r="I22" s="83" t="s">
        <v>1255</v>
      </c>
      <c r="J22" s="4">
        <v>1</v>
      </c>
      <c r="K22" s="4">
        <v>1121.96</v>
      </c>
      <c r="L22" s="83"/>
    </row>
    <row r="23" spans="1:12" ht="45" x14ac:dyDescent="0.2">
      <c r="A23" s="94">
        <v>14</v>
      </c>
      <c r="B23" s="355" t="s">
        <v>324</v>
      </c>
      <c r="C23" s="83" t="s">
        <v>1249</v>
      </c>
      <c r="D23" s="83">
        <v>201665019</v>
      </c>
      <c r="E23" s="83" t="s">
        <v>860</v>
      </c>
      <c r="F23" s="457">
        <v>45086</v>
      </c>
      <c r="G23" s="83"/>
      <c r="H23" s="83" t="s">
        <v>860</v>
      </c>
      <c r="I23" s="83" t="s">
        <v>1255</v>
      </c>
      <c r="J23" s="4">
        <v>1</v>
      </c>
      <c r="K23" s="4">
        <v>264.7</v>
      </c>
      <c r="L23" s="83"/>
    </row>
    <row r="24" spans="1:12" ht="45" x14ac:dyDescent="0.2">
      <c r="A24" s="94">
        <v>15</v>
      </c>
      <c r="B24" s="355" t="s">
        <v>324</v>
      </c>
      <c r="C24" s="83" t="s">
        <v>1249</v>
      </c>
      <c r="D24" s="83">
        <v>201665019</v>
      </c>
      <c r="E24" s="83" t="s">
        <v>860</v>
      </c>
      <c r="F24" s="457">
        <v>45095</v>
      </c>
      <c r="G24" s="83"/>
      <c r="H24" s="83" t="s">
        <v>860</v>
      </c>
      <c r="I24" s="83" t="s">
        <v>1255</v>
      </c>
      <c r="J24" s="4">
        <v>1</v>
      </c>
      <c r="K24" s="4">
        <v>86.21</v>
      </c>
      <c r="L24" s="83"/>
    </row>
    <row r="25" spans="1:12" ht="45" x14ac:dyDescent="0.2">
      <c r="A25" s="94">
        <v>16</v>
      </c>
      <c r="B25" s="355" t="s">
        <v>324</v>
      </c>
      <c r="C25" s="83" t="s">
        <v>1251</v>
      </c>
      <c r="D25" s="83">
        <v>208913779</v>
      </c>
      <c r="E25" s="83" t="s">
        <v>860</v>
      </c>
      <c r="F25" s="457">
        <v>45101</v>
      </c>
      <c r="G25" s="83"/>
      <c r="H25" s="83" t="s">
        <v>860</v>
      </c>
      <c r="I25" s="83" t="s">
        <v>1255</v>
      </c>
      <c r="J25" s="4">
        <v>1</v>
      </c>
      <c r="K25" s="4">
        <v>13.13</v>
      </c>
      <c r="L25" s="83"/>
    </row>
    <row r="26" spans="1:12" ht="45" x14ac:dyDescent="0.2">
      <c r="A26" s="94">
        <v>17</v>
      </c>
      <c r="B26" s="355" t="s">
        <v>324</v>
      </c>
      <c r="C26" s="83" t="s">
        <v>1249</v>
      </c>
      <c r="D26" s="83">
        <v>201665019</v>
      </c>
      <c r="E26" s="83" t="s">
        <v>860</v>
      </c>
      <c r="F26" s="457">
        <v>45104</v>
      </c>
      <c r="G26" s="83"/>
      <c r="H26" s="83" t="s">
        <v>860</v>
      </c>
      <c r="I26" s="83" t="s">
        <v>1255</v>
      </c>
      <c r="J26" s="4">
        <v>1</v>
      </c>
      <c r="K26" s="4">
        <v>266</v>
      </c>
      <c r="L26" s="83"/>
    </row>
    <row r="27" spans="1:12" ht="45" x14ac:dyDescent="0.2">
      <c r="A27" s="94">
        <v>18</v>
      </c>
      <c r="B27" s="355" t="s">
        <v>324</v>
      </c>
      <c r="C27" s="83" t="s">
        <v>1249</v>
      </c>
      <c r="D27" s="83">
        <v>201665019</v>
      </c>
      <c r="E27" s="83" t="s">
        <v>860</v>
      </c>
      <c r="F27" s="457">
        <v>45108</v>
      </c>
      <c r="G27" s="83"/>
      <c r="H27" s="83" t="s">
        <v>860</v>
      </c>
      <c r="I27" s="83" t="s">
        <v>1255</v>
      </c>
      <c r="J27" s="4">
        <v>1</v>
      </c>
      <c r="K27" s="4">
        <v>265.3</v>
      </c>
      <c r="L27" s="83"/>
    </row>
    <row r="28" spans="1:12" ht="45" x14ac:dyDescent="0.2">
      <c r="A28" s="94">
        <v>19</v>
      </c>
      <c r="B28" s="355" t="s">
        <v>324</v>
      </c>
      <c r="C28" s="83" t="s">
        <v>1251</v>
      </c>
      <c r="D28" s="83">
        <v>208913779</v>
      </c>
      <c r="E28" s="83" t="s">
        <v>860</v>
      </c>
      <c r="F28" s="457">
        <v>45108</v>
      </c>
      <c r="G28" s="83"/>
      <c r="H28" s="83" t="s">
        <v>860</v>
      </c>
      <c r="I28" s="83" t="s">
        <v>1255</v>
      </c>
      <c r="J28" s="4">
        <v>1</v>
      </c>
      <c r="K28" s="4">
        <v>34.22</v>
      </c>
      <c r="L28" s="83"/>
    </row>
    <row r="29" spans="1:12" ht="45" x14ac:dyDescent="0.2">
      <c r="A29" s="94">
        <v>20</v>
      </c>
      <c r="B29" s="355" t="s">
        <v>324</v>
      </c>
      <c r="C29" s="83" t="s">
        <v>1249</v>
      </c>
      <c r="D29" s="83">
        <v>201665019</v>
      </c>
      <c r="E29" s="83" t="s">
        <v>860</v>
      </c>
      <c r="F29" s="457">
        <v>45112</v>
      </c>
      <c r="G29" s="83"/>
      <c r="H29" s="83" t="s">
        <v>860</v>
      </c>
      <c r="I29" s="83" t="s">
        <v>1255</v>
      </c>
      <c r="J29" s="4">
        <v>1</v>
      </c>
      <c r="K29" s="4">
        <v>268.86</v>
      </c>
      <c r="L29" s="83"/>
    </row>
    <row r="30" spans="1:12" ht="45" x14ac:dyDescent="0.2">
      <c r="A30" s="94">
        <v>21</v>
      </c>
      <c r="B30" s="355" t="s">
        <v>324</v>
      </c>
      <c r="C30" s="83" t="s">
        <v>1249</v>
      </c>
      <c r="D30" s="83">
        <v>201665019</v>
      </c>
      <c r="E30" s="83" t="s">
        <v>860</v>
      </c>
      <c r="F30" s="457">
        <v>45115</v>
      </c>
      <c r="G30" s="83"/>
      <c r="H30" s="83" t="s">
        <v>860</v>
      </c>
      <c r="I30" s="83" t="s">
        <v>1255</v>
      </c>
      <c r="J30" s="4">
        <v>1</v>
      </c>
      <c r="K30" s="4">
        <v>264.08</v>
      </c>
      <c r="L30" s="83"/>
    </row>
    <row r="31" spans="1:12" ht="45" x14ac:dyDescent="0.2">
      <c r="A31" s="94">
        <v>22</v>
      </c>
      <c r="B31" s="355" t="s">
        <v>324</v>
      </c>
      <c r="C31" s="83" t="s">
        <v>1249</v>
      </c>
      <c r="D31" s="83">
        <v>201665019</v>
      </c>
      <c r="E31" s="83" t="s">
        <v>860</v>
      </c>
      <c r="F31" s="457">
        <v>45116</v>
      </c>
      <c r="G31" s="83"/>
      <c r="H31" s="83" t="s">
        <v>860</v>
      </c>
      <c r="I31" s="83" t="s">
        <v>1255</v>
      </c>
      <c r="J31" s="4">
        <v>1</v>
      </c>
      <c r="K31" s="4">
        <v>263.5</v>
      </c>
      <c r="L31" s="83"/>
    </row>
    <row r="32" spans="1:12" ht="45" x14ac:dyDescent="0.2">
      <c r="A32" s="94">
        <v>23</v>
      </c>
      <c r="B32" s="355" t="s">
        <v>324</v>
      </c>
      <c r="C32" s="83" t="s">
        <v>1249</v>
      </c>
      <c r="D32" s="83">
        <v>201665019</v>
      </c>
      <c r="E32" s="83" t="s">
        <v>860</v>
      </c>
      <c r="F32" s="457">
        <v>45118</v>
      </c>
      <c r="G32" s="83"/>
      <c r="H32" s="83" t="s">
        <v>860</v>
      </c>
      <c r="I32" s="83" t="s">
        <v>1255</v>
      </c>
      <c r="J32" s="4">
        <v>1</v>
      </c>
      <c r="K32" s="4">
        <v>262.89</v>
      </c>
      <c r="L32" s="83"/>
    </row>
    <row r="33" spans="1:12" ht="45" x14ac:dyDescent="0.2">
      <c r="A33" s="94">
        <v>24</v>
      </c>
      <c r="B33" s="355" t="s">
        <v>324</v>
      </c>
      <c r="C33" s="83" t="s">
        <v>1249</v>
      </c>
      <c r="D33" s="83">
        <v>201665019</v>
      </c>
      <c r="E33" s="83" t="s">
        <v>860</v>
      </c>
      <c r="F33" s="457">
        <v>45120</v>
      </c>
      <c r="G33" s="83"/>
      <c r="H33" s="83" t="s">
        <v>860</v>
      </c>
      <c r="I33" s="83" t="s">
        <v>1255</v>
      </c>
      <c r="J33" s="4">
        <v>1</v>
      </c>
      <c r="K33" s="4">
        <v>262</v>
      </c>
      <c r="L33" s="83"/>
    </row>
    <row r="34" spans="1:12" ht="45" x14ac:dyDescent="0.2">
      <c r="A34" s="94">
        <v>25</v>
      </c>
      <c r="B34" s="355" t="s">
        <v>324</v>
      </c>
      <c r="C34" s="83" t="s">
        <v>1249</v>
      </c>
      <c r="D34" s="83">
        <v>201665019</v>
      </c>
      <c r="E34" s="83" t="s">
        <v>860</v>
      </c>
      <c r="F34" s="457">
        <v>45122</v>
      </c>
      <c r="G34" s="83"/>
      <c r="H34" s="83" t="s">
        <v>860</v>
      </c>
      <c r="I34" s="83" t="s">
        <v>1255</v>
      </c>
      <c r="J34" s="4">
        <v>1</v>
      </c>
      <c r="K34" s="4">
        <v>262</v>
      </c>
      <c r="L34" s="83"/>
    </row>
    <row r="35" spans="1:12" ht="45" x14ac:dyDescent="0.2">
      <c r="A35" s="94">
        <v>26</v>
      </c>
      <c r="B35" s="355" t="s">
        <v>324</v>
      </c>
      <c r="C35" s="83" t="s">
        <v>1249</v>
      </c>
      <c r="D35" s="83">
        <v>201665019</v>
      </c>
      <c r="E35" s="83" t="s">
        <v>860</v>
      </c>
      <c r="F35" s="457">
        <v>45125</v>
      </c>
      <c r="G35" s="83"/>
      <c r="H35" s="83" t="s">
        <v>860</v>
      </c>
      <c r="I35" s="83" t="s">
        <v>1255</v>
      </c>
      <c r="J35" s="4">
        <v>1</v>
      </c>
      <c r="K35" s="4">
        <v>65.77</v>
      </c>
      <c r="L35" s="83"/>
    </row>
    <row r="36" spans="1:12" ht="30" x14ac:dyDescent="0.2">
      <c r="A36" s="94">
        <v>27</v>
      </c>
      <c r="B36" s="355" t="s">
        <v>322</v>
      </c>
      <c r="C36" s="83" t="s">
        <v>1252</v>
      </c>
      <c r="D36" s="83">
        <v>200179145</v>
      </c>
      <c r="E36" s="83" t="s">
        <v>860</v>
      </c>
      <c r="F36" s="457">
        <v>1000</v>
      </c>
      <c r="G36" s="83"/>
      <c r="H36" s="83" t="s">
        <v>1253</v>
      </c>
      <c r="I36" s="83" t="s">
        <v>1254</v>
      </c>
      <c r="J36" s="4">
        <v>0.48</v>
      </c>
      <c r="K36" s="4">
        <v>480</v>
      </c>
      <c r="L36" s="83" t="s">
        <v>1257</v>
      </c>
    </row>
    <row r="37" spans="1:12" ht="30" x14ac:dyDescent="0.2">
      <c r="A37" s="94">
        <v>28</v>
      </c>
      <c r="B37" s="355" t="s">
        <v>322</v>
      </c>
      <c r="C37" s="83" t="s">
        <v>1252</v>
      </c>
      <c r="D37" s="83">
        <v>200179145</v>
      </c>
      <c r="E37" s="83" t="s">
        <v>860</v>
      </c>
      <c r="F37" s="457">
        <v>500</v>
      </c>
      <c r="G37" s="83"/>
      <c r="H37" s="83" t="s">
        <v>1253</v>
      </c>
      <c r="I37" s="83" t="s">
        <v>1254</v>
      </c>
      <c r="J37" s="4">
        <v>0.56000000000000005</v>
      </c>
      <c r="K37" s="4">
        <v>28</v>
      </c>
      <c r="L37" s="83" t="s">
        <v>1258</v>
      </c>
    </row>
    <row r="38" spans="1:12" ht="30" x14ac:dyDescent="0.2">
      <c r="A38" s="94">
        <v>29</v>
      </c>
      <c r="B38" s="355" t="s">
        <v>322</v>
      </c>
      <c r="C38" s="83" t="s">
        <v>1252</v>
      </c>
      <c r="D38" s="83">
        <v>200179145</v>
      </c>
      <c r="E38" s="83" t="s">
        <v>860</v>
      </c>
      <c r="F38" s="457">
        <v>6000</v>
      </c>
      <c r="G38" s="83"/>
      <c r="H38" s="83" t="s">
        <v>1253</v>
      </c>
      <c r="I38" s="83" t="s">
        <v>1254</v>
      </c>
      <c r="J38" s="4">
        <v>7.8299999999999995E-2</v>
      </c>
      <c r="K38" s="4">
        <v>470</v>
      </c>
      <c r="L38" s="83" t="s">
        <v>1259</v>
      </c>
    </row>
    <row r="39" spans="1:12" ht="30" x14ac:dyDescent="0.2">
      <c r="A39" s="94">
        <v>30</v>
      </c>
      <c r="B39" s="355" t="s">
        <v>322</v>
      </c>
      <c r="C39" s="83" t="s">
        <v>1252</v>
      </c>
      <c r="D39" s="83">
        <v>200179145</v>
      </c>
      <c r="E39" s="83" t="s">
        <v>860</v>
      </c>
      <c r="F39" s="457">
        <v>5000</v>
      </c>
      <c r="G39" s="83"/>
      <c r="H39" s="83" t="s">
        <v>1253</v>
      </c>
      <c r="I39" s="83" t="s">
        <v>1254</v>
      </c>
      <c r="J39" s="4">
        <v>0.08</v>
      </c>
      <c r="K39" s="4">
        <v>400</v>
      </c>
      <c r="L39" s="83" t="s">
        <v>1259</v>
      </c>
    </row>
    <row r="40" spans="1:12" ht="45" x14ac:dyDescent="0.2">
      <c r="A40" s="94">
        <v>31</v>
      </c>
      <c r="B40" s="355" t="s">
        <v>322</v>
      </c>
      <c r="C40" s="83" t="s">
        <v>1252</v>
      </c>
      <c r="D40" s="83">
        <v>200179145</v>
      </c>
      <c r="E40" s="83" t="s">
        <v>860</v>
      </c>
      <c r="F40" s="457">
        <v>500</v>
      </c>
      <c r="G40" s="83"/>
      <c r="H40" s="83" t="s">
        <v>860</v>
      </c>
      <c r="I40" s="83" t="s">
        <v>1254</v>
      </c>
      <c r="J40" s="4">
        <v>0.51</v>
      </c>
      <c r="K40" s="4">
        <v>255</v>
      </c>
      <c r="L40" s="83" t="s">
        <v>1260</v>
      </c>
    </row>
    <row r="41" spans="1:12" ht="45" x14ac:dyDescent="0.2">
      <c r="A41" s="94">
        <v>32</v>
      </c>
      <c r="B41" s="355" t="s">
        <v>322</v>
      </c>
      <c r="C41" s="83" t="s">
        <v>1252</v>
      </c>
      <c r="D41" s="83">
        <v>200179145</v>
      </c>
      <c r="E41" s="83" t="s">
        <v>860</v>
      </c>
      <c r="F41" s="457">
        <v>10000</v>
      </c>
      <c r="G41" s="83"/>
      <c r="H41" s="83" t="s">
        <v>860</v>
      </c>
      <c r="I41" s="83" t="s">
        <v>1254</v>
      </c>
      <c r="J41" s="4">
        <v>0.109</v>
      </c>
      <c r="K41" s="4">
        <v>1090</v>
      </c>
      <c r="L41" s="83" t="s">
        <v>1261</v>
      </c>
    </row>
    <row r="42" spans="1:12" ht="45" x14ac:dyDescent="0.2">
      <c r="A42" s="94">
        <v>33</v>
      </c>
      <c r="B42" s="355" t="s">
        <v>322</v>
      </c>
      <c r="C42" s="83" t="s">
        <v>1252</v>
      </c>
      <c r="D42" s="83">
        <v>200179145</v>
      </c>
      <c r="E42" s="83" t="s">
        <v>860</v>
      </c>
      <c r="F42" s="457">
        <v>20000</v>
      </c>
      <c r="G42" s="83"/>
      <c r="H42" s="83" t="s">
        <v>860</v>
      </c>
      <c r="I42" s="83" t="s">
        <v>1254</v>
      </c>
      <c r="J42" s="4">
        <v>0.109</v>
      </c>
      <c r="K42" s="4">
        <v>2180</v>
      </c>
      <c r="L42" s="83" t="s">
        <v>1261</v>
      </c>
    </row>
    <row r="43" spans="1:12" ht="45" x14ac:dyDescent="0.2">
      <c r="A43" s="94">
        <v>34</v>
      </c>
      <c r="B43" s="355" t="s">
        <v>322</v>
      </c>
      <c r="C43" s="83" t="s">
        <v>1252</v>
      </c>
      <c r="D43" s="83">
        <v>200179145</v>
      </c>
      <c r="E43" s="83" t="s">
        <v>860</v>
      </c>
      <c r="F43" s="457">
        <v>20000</v>
      </c>
      <c r="G43" s="83"/>
      <c r="H43" s="83" t="s">
        <v>860</v>
      </c>
      <c r="I43" s="83" t="s">
        <v>1254</v>
      </c>
      <c r="J43" s="4">
        <v>0.10249999999999999</v>
      </c>
      <c r="K43" s="4">
        <v>2050</v>
      </c>
      <c r="L43" s="83" t="s">
        <v>1261</v>
      </c>
    </row>
    <row r="44" spans="1:12" ht="45" x14ac:dyDescent="0.2">
      <c r="A44" s="94">
        <v>35</v>
      </c>
      <c r="B44" s="355" t="s">
        <v>322</v>
      </c>
      <c r="C44" s="83" t="s">
        <v>1247</v>
      </c>
      <c r="D44" s="83" t="s">
        <v>1248</v>
      </c>
      <c r="E44" s="83" t="s">
        <v>860</v>
      </c>
      <c r="F44" s="457">
        <v>149</v>
      </c>
      <c r="G44" s="83"/>
      <c r="H44" s="83" t="s">
        <v>860</v>
      </c>
      <c r="I44" s="83" t="s">
        <v>1254</v>
      </c>
      <c r="J44" s="4">
        <v>2.5</v>
      </c>
      <c r="K44" s="4">
        <v>372.5</v>
      </c>
      <c r="L44" s="83" t="s">
        <v>1256</v>
      </c>
    </row>
    <row r="45" spans="1:12" ht="45" x14ac:dyDescent="0.2">
      <c r="A45" s="94">
        <v>36</v>
      </c>
      <c r="B45" s="355" t="s">
        <v>324</v>
      </c>
      <c r="C45" s="83" t="s">
        <v>1249</v>
      </c>
      <c r="D45" s="83">
        <v>201665019</v>
      </c>
      <c r="E45" s="83" t="s">
        <v>860</v>
      </c>
      <c r="F45" s="457">
        <v>45128</v>
      </c>
      <c r="G45" s="83"/>
      <c r="H45" s="83" t="s">
        <v>860</v>
      </c>
      <c r="I45" s="83" t="s">
        <v>1255</v>
      </c>
      <c r="J45" s="4">
        <v>1</v>
      </c>
      <c r="K45" s="4">
        <v>263.5</v>
      </c>
      <c r="L45" s="83"/>
    </row>
    <row r="46" spans="1:12" ht="45" x14ac:dyDescent="0.2">
      <c r="A46" s="94">
        <v>37</v>
      </c>
      <c r="B46" s="355" t="s">
        <v>324</v>
      </c>
      <c r="C46" s="83" t="s">
        <v>1249</v>
      </c>
      <c r="D46" s="83">
        <v>201665019</v>
      </c>
      <c r="E46" s="83" t="s">
        <v>860</v>
      </c>
      <c r="F46" s="457">
        <v>45132</v>
      </c>
      <c r="G46" s="83"/>
      <c r="H46" s="83" t="s">
        <v>860</v>
      </c>
      <c r="I46" s="83" t="s">
        <v>1255</v>
      </c>
      <c r="J46" s="4">
        <v>1</v>
      </c>
      <c r="K46" s="4">
        <v>268</v>
      </c>
      <c r="L46" s="83"/>
    </row>
    <row r="47" spans="1:12" ht="45" x14ac:dyDescent="0.2">
      <c r="A47" s="94">
        <v>38</v>
      </c>
      <c r="B47" s="355" t="s">
        <v>324</v>
      </c>
      <c r="C47" s="83" t="s">
        <v>1249</v>
      </c>
      <c r="D47" s="83">
        <v>201665019</v>
      </c>
      <c r="E47" s="83" t="s">
        <v>860</v>
      </c>
      <c r="F47" s="457">
        <v>45134</v>
      </c>
      <c r="G47" s="83"/>
      <c r="H47" s="83" t="s">
        <v>860</v>
      </c>
      <c r="I47" s="83" t="s">
        <v>1255</v>
      </c>
      <c r="J47" s="4">
        <v>1</v>
      </c>
      <c r="K47" s="4">
        <v>268.5</v>
      </c>
      <c r="L47" s="83"/>
    </row>
    <row r="48" spans="1:12" ht="45" x14ac:dyDescent="0.2">
      <c r="A48" s="94">
        <v>39</v>
      </c>
      <c r="B48" s="355" t="s">
        <v>324</v>
      </c>
      <c r="C48" s="83" t="s">
        <v>1249</v>
      </c>
      <c r="D48" s="83">
        <v>201665019</v>
      </c>
      <c r="E48" s="83" t="s">
        <v>860</v>
      </c>
      <c r="F48" s="457">
        <v>45138</v>
      </c>
      <c r="G48" s="83"/>
      <c r="H48" s="83" t="s">
        <v>860</v>
      </c>
      <c r="I48" s="83" t="s">
        <v>1255</v>
      </c>
      <c r="J48" s="4">
        <v>1</v>
      </c>
      <c r="K48" s="4">
        <v>267</v>
      </c>
      <c r="L48" s="83"/>
    </row>
    <row r="49" spans="1:12" ht="45" x14ac:dyDescent="0.2">
      <c r="A49" s="94">
        <v>40</v>
      </c>
      <c r="B49" s="355" t="s">
        <v>324</v>
      </c>
      <c r="C49" s="83" t="s">
        <v>1249</v>
      </c>
      <c r="D49" s="83">
        <v>201665019</v>
      </c>
      <c r="E49" s="83" t="s">
        <v>860</v>
      </c>
      <c r="F49" s="457">
        <v>45139</v>
      </c>
      <c r="G49" s="83"/>
      <c r="H49" s="83" t="s">
        <v>860</v>
      </c>
      <c r="I49" s="83" t="s">
        <v>1255</v>
      </c>
      <c r="J49" s="4">
        <v>1</v>
      </c>
      <c r="K49" s="4">
        <v>266.5</v>
      </c>
      <c r="L49" s="83"/>
    </row>
    <row r="50" spans="1:12" ht="45" x14ac:dyDescent="0.2">
      <c r="A50" s="94">
        <v>41</v>
      </c>
      <c r="B50" s="355" t="s">
        <v>324</v>
      </c>
      <c r="C50" s="83" t="s">
        <v>1249</v>
      </c>
      <c r="D50" s="83">
        <v>201665019</v>
      </c>
      <c r="E50" s="83" t="s">
        <v>860</v>
      </c>
      <c r="F50" s="457">
        <v>45145</v>
      </c>
      <c r="G50" s="83"/>
      <c r="H50" s="83" t="s">
        <v>860</v>
      </c>
      <c r="I50" s="83" t="s">
        <v>1255</v>
      </c>
      <c r="J50" s="4">
        <v>1</v>
      </c>
      <c r="K50" s="4">
        <v>266</v>
      </c>
      <c r="L50" s="83"/>
    </row>
    <row r="51" spans="1:12" ht="45" x14ac:dyDescent="0.2">
      <c r="A51" s="94">
        <v>42</v>
      </c>
      <c r="B51" s="355" t="s">
        <v>324</v>
      </c>
      <c r="C51" s="83" t="s">
        <v>1249</v>
      </c>
      <c r="D51" s="83">
        <v>201665019</v>
      </c>
      <c r="E51" s="83" t="s">
        <v>860</v>
      </c>
      <c r="F51" s="457">
        <v>45149</v>
      </c>
      <c r="G51" s="83"/>
      <c r="H51" s="83" t="s">
        <v>860</v>
      </c>
      <c r="I51" s="83" t="s">
        <v>1255</v>
      </c>
      <c r="J51" s="4">
        <v>1</v>
      </c>
      <c r="K51" s="4">
        <v>267</v>
      </c>
      <c r="L51" s="83"/>
    </row>
    <row r="52" spans="1:12" ht="45" x14ac:dyDescent="0.2">
      <c r="A52" s="94">
        <v>43</v>
      </c>
      <c r="B52" s="355" t="s">
        <v>324</v>
      </c>
      <c r="C52" s="83" t="s">
        <v>1249</v>
      </c>
      <c r="D52" s="83">
        <v>201665019</v>
      </c>
      <c r="E52" s="83" t="s">
        <v>860</v>
      </c>
      <c r="F52" s="457">
        <v>45153</v>
      </c>
      <c r="G52" s="83"/>
      <c r="H52" s="83" t="s">
        <v>860</v>
      </c>
      <c r="I52" s="83" t="s">
        <v>1255</v>
      </c>
      <c r="J52" s="4">
        <v>1</v>
      </c>
      <c r="K52" s="4">
        <v>267</v>
      </c>
      <c r="L52" s="83"/>
    </row>
    <row r="53" spans="1:12" ht="45" x14ac:dyDescent="0.2">
      <c r="A53" s="94">
        <v>44</v>
      </c>
      <c r="B53" s="355" t="s">
        <v>324</v>
      </c>
      <c r="C53" s="83" t="s">
        <v>1249</v>
      </c>
      <c r="D53" s="83">
        <v>201665019</v>
      </c>
      <c r="E53" s="83" t="s">
        <v>860</v>
      </c>
      <c r="F53" s="457">
        <v>45156</v>
      </c>
      <c r="G53" s="83"/>
      <c r="H53" s="83" t="s">
        <v>860</v>
      </c>
      <c r="I53" s="83" t="s">
        <v>1255</v>
      </c>
      <c r="J53" s="4">
        <v>1</v>
      </c>
      <c r="K53" s="4">
        <v>32.04</v>
      </c>
      <c r="L53" s="83"/>
    </row>
    <row r="54" spans="1:12" ht="45" x14ac:dyDescent="0.2">
      <c r="A54" s="94">
        <v>45</v>
      </c>
      <c r="B54" s="355" t="s">
        <v>324</v>
      </c>
      <c r="C54" s="83" t="s">
        <v>1249</v>
      </c>
      <c r="D54" s="83">
        <v>201665019</v>
      </c>
      <c r="E54" s="83" t="s">
        <v>860</v>
      </c>
      <c r="F54" s="457">
        <v>45155</v>
      </c>
      <c r="G54" s="83"/>
      <c r="H54" s="83" t="s">
        <v>860</v>
      </c>
      <c r="I54" s="83" t="s">
        <v>1255</v>
      </c>
      <c r="J54" s="4">
        <v>1</v>
      </c>
      <c r="K54" s="4">
        <v>267</v>
      </c>
      <c r="L54" s="83"/>
    </row>
    <row r="55" spans="1:12" ht="45" x14ac:dyDescent="0.2">
      <c r="A55" s="94">
        <v>46</v>
      </c>
      <c r="B55" s="355" t="s">
        <v>324</v>
      </c>
      <c r="C55" s="83" t="s">
        <v>1249</v>
      </c>
      <c r="D55" s="83">
        <v>201665019</v>
      </c>
      <c r="E55" s="83" t="s">
        <v>860</v>
      </c>
      <c r="F55" s="457">
        <v>45159</v>
      </c>
      <c r="G55" s="83"/>
      <c r="H55" s="83" t="s">
        <v>860</v>
      </c>
      <c r="I55" s="83" t="s">
        <v>1255</v>
      </c>
      <c r="J55" s="4">
        <v>1</v>
      </c>
      <c r="K55" s="4">
        <v>267.5</v>
      </c>
      <c r="L55" s="83"/>
    </row>
    <row r="56" spans="1:12" ht="45" x14ac:dyDescent="0.2">
      <c r="A56" s="94">
        <v>47</v>
      </c>
      <c r="B56" s="355" t="s">
        <v>324</v>
      </c>
      <c r="C56" s="83" t="s">
        <v>1249</v>
      </c>
      <c r="D56" s="83">
        <v>201665019</v>
      </c>
      <c r="E56" s="83" t="s">
        <v>860</v>
      </c>
      <c r="F56" s="457">
        <v>45161</v>
      </c>
      <c r="G56" s="83"/>
      <c r="H56" s="83" t="s">
        <v>860</v>
      </c>
      <c r="I56" s="83" t="s">
        <v>1255</v>
      </c>
      <c r="J56" s="4">
        <v>1</v>
      </c>
      <c r="K56" s="4">
        <v>268</v>
      </c>
      <c r="L56" s="83"/>
    </row>
    <row r="57" spans="1:12" ht="45" x14ac:dyDescent="0.2">
      <c r="A57" s="94">
        <v>48</v>
      </c>
      <c r="B57" s="355" t="s">
        <v>324</v>
      </c>
      <c r="C57" s="83" t="s">
        <v>1249</v>
      </c>
      <c r="D57" s="83">
        <v>201665019</v>
      </c>
      <c r="E57" s="83" t="s">
        <v>860</v>
      </c>
      <c r="F57" s="457">
        <v>45164</v>
      </c>
      <c r="G57" s="83"/>
      <c r="H57" s="83" t="s">
        <v>860</v>
      </c>
      <c r="I57" s="83" t="s">
        <v>1255</v>
      </c>
      <c r="J57" s="4">
        <v>1</v>
      </c>
      <c r="K57" s="4">
        <v>267.5</v>
      </c>
      <c r="L57" s="83"/>
    </row>
    <row r="58" spans="1:12" ht="45" x14ac:dyDescent="0.2">
      <c r="A58" s="94">
        <v>49</v>
      </c>
      <c r="B58" s="355" t="s">
        <v>324</v>
      </c>
      <c r="C58" s="83" t="s">
        <v>1249</v>
      </c>
      <c r="D58" s="83">
        <v>201665019</v>
      </c>
      <c r="E58" s="83" t="s">
        <v>860</v>
      </c>
      <c r="F58" s="457">
        <v>45163</v>
      </c>
      <c r="G58" s="83"/>
      <c r="H58" s="83" t="s">
        <v>860</v>
      </c>
      <c r="I58" s="83" t="s">
        <v>1255</v>
      </c>
      <c r="J58" s="4">
        <v>1</v>
      </c>
      <c r="K58" s="4">
        <v>267.5</v>
      </c>
      <c r="L58" s="83"/>
    </row>
    <row r="59" spans="1:12" ht="45" x14ac:dyDescent="0.2">
      <c r="A59" s="94">
        <v>50</v>
      </c>
      <c r="B59" s="355" t="s">
        <v>324</v>
      </c>
      <c r="C59" s="83" t="s">
        <v>1249</v>
      </c>
      <c r="D59" s="83">
        <v>201665019</v>
      </c>
      <c r="E59" s="83" t="s">
        <v>860</v>
      </c>
      <c r="F59" s="457">
        <v>45162</v>
      </c>
      <c r="G59" s="83"/>
      <c r="H59" s="83" t="s">
        <v>860</v>
      </c>
      <c r="I59" s="83" t="s">
        <v>1255</v>
      </c>
      <c r="J59" s="4">
        <v>1</v>
      </c>
      <c r="K59" s="4">
        <v>267.5</v>
      </c>
      <c r="L59" s="83"/>
    </row>
    <row r="60" spans="1:12" ht="45" x14ac:dyDescent="0.2">
      <c r="A60" s="94">
        <v>51</v>
      </c>
      <c r="B60" s="355" t="s">
        <v>324</v>
      </c>
      <c r="C60" s="83" t="s">
        <v>1249</v>
      </c>
      <c r="D60" s="83">
        <v>201665019</v>
      </c>
      <c r="E60" s="83" t="s">
        <v>860</v>
      </c>
      <c r="F60" s="457">
        <v>45166</v>
      </c>
      <c r="G60" s="83"/>
      <c r="H60" s="83" t="s">
        <v>860</v>
      </c>
      <c r="I60" s="83" t="s">
        <v>1255</v>
      </c>
      <c r="J60" s="4">
        <v>1</v>
      </c>
      <c r="K60" s="4">
        <v>267.5</v>
      </c>
      <c r="L60" s="83"/>
    </row>
    <row r="61" spans="1:12" ht="45" x14ac:dyDescent="0.2">
      <c r="A61" s="94">
        <v>52</v>
      </c>
      <c r="B61" s="355" t="s">
        <v>324</v>
      </c>
      <c r="C61" s="83" t="s">
        <v>1249</v>
      </c>
      <c r="D61" s="83">
        <v>201665019</v>
      </c>
      <c r="E61" s="83" t="s">
        <v>860</v>
      </c>
      <c r="F61" s="457">
        <v>45167</v>
      </c>
      <c r="G61" s="83"/>
      <c r="H61" s="83" t="s">
        <v>860</v>
      </c>
      <c r="I61" s="83" t="s">
        <v>1255</v>
      </c>
      <c r="J61" s="4">
        <v>1</v>
      </c>
      <c r="K61" s="4">
        <v>268</v>
      </c>
      <c r="L61" s="83"/>
    </row>
    <row r="62" spans="1:12" ht="45" x14ac:dyDescent="0.2">
      <c r="A62" s="94">
        <v>53</v>
      </c>
      <c r="B62" s="355" t="s">
        <v>324</v>
      </c>
      <c r="C62" s="83" t="s">
        <v>1249</v>
      </c>
      <c r="D62" s="83">
        <v>201665019</v>
      </c>
      <c r="E62" s="83" t="s">
        <v>860</v>
      </c>
      <c r="F62" s="457">
        <v>45174</v>
      </c>
      <c r="G62" s="83"/>
      <c r="H62" s="83" t="s">
        <v>860</v>
      </c>
      <c r="I62" s="83" t="s">
        <v>1255</v>
      </c>
      <c r="J62" s="4">
        <v>1</v>
      </c>
      <c r="K62" s="4">
        <v>268</v>
      </c>
      <c r="L62" s="83"/>
    </row>
    <row r="63" spans="1:12" ht="45" x14ac:dyDescent="0.2">
      <c r="A63" s="94">
        <v>54</v>
      </c>
      <c r="B63" s="355" t="s">
        <v>324</v>
      </c>
      <c r="C63" s="83" t="s">
        <v>1249</v>
      </c>
      <c r="D63" s="83">
        <v>201665019</v>
      </c>
      <c r="E63" s="83" t="s">
        <v>860</v>
      </c>
      <c r="F63" s="457">
        <v>45175</v>
      </c>
      <c r="G63" s="83"/>
      <c r="H63" s="83" t="s">
        <v>860</v>
      </c>
      <c r="I63" s="83" t="s">
        <v>1255</v>
      </c>
      <c r="J63" s="4">
        <v>1</v>
      </c>
      <c r="K63" s="4">
        <v>267.7</v>
      </c>
      <c r="L63" s="83"/>
    </row>
    <row r="64" spans="1:12" ht="45" x14ac:dyDescent="0.2">
      <c r="A64" s="94">
        <v>55</v>
      </c>
      <c r="B64" s="355" t="s">
        <v>324</v>
      </c>
      <c r="C64" s="83" t="s">
        <v>1249</v>
      </c>
      <c r="D64" s="83">
        <v>201665019</v>
      </c>
      <c r="E64" s="83" t="s">
        <v>860</v>
      </c>
      <c r="F64" s="457">
        <v>45177</v>
      </c>
      <c r="G64" s="83"/>
      <c r="H64" s="83" t="s">
        <v>860</v>
      </c>
      <c r="I64" s="83" t="s">
        <v>1255</v>
      </c>
      <c r="J64" s="4">
        <v>1</v>
      </c>
      <c r="K64" s="4">
        <v>267</v>
      </c>
      <c r="L64" s="83"/>
    </row>
    <row r="65" spans="1:12" ht="45" x14ac:dyDescent="0.2">
      <c r="A65" s="94">
        <v>56</v>
      </c>
      <c r="B65" s="355" t="s">
        <v>324</v>
      </c>
      <c r="C65" s="83" t="s">
        <v>1249</v>
      </c>
      <c r="D65" s="83">
        <v>201665019</v>
      </c>
      <c r="E65" s="83" t="s">
        <v>860</v>
      </c>
      <c r="F65" s="457">
        <v>45178</v>
      </c>
      <c r="G65" s="83"/>
      <c r="H65" s="83" t="s">
        <v>860</v>
      </c>
      <c r="I65" s="83" t="s">
        <v>1255</v>
      </c>
      <c r="J65" s="4">
        <v>1</v>
      </c>
      <c r="K65" s="4">
        <v>267</v>
      </c>
      <c r="L65" s="83"/>
    </row>
    <row r="66" spans="1:12" ht="45" x14ac:dyDescent="0.2">
      <c r="A66" s="94">
        <v>57</v>
      </c>
      <c r="B66" s="355" t="s">
        <v>324</v>
      </c>
      <c r="C66" s="83" t="s">
        <v>1249</v>
      </c>
      <c r="D66" s="83">
        <v>201665019</v>
      </c>
      <c r="E66" s="83" t="s">
        <v>860</v>
      </c>
      <c r="F66" s="457">
        <v>45180</v>
      </c>
      <c r="G66" s="83"/>
      <c r="H66" s="83" t="s">
        <v>860</v>
      </c>
      <c r="I66" s="83" t="s">
        <v>1255</v>
      </c>
      <c r="J66" s="4">
        <v>1</v>
      </c>
      <c r="K66" s="4">
        <v>266.5</v>
      </c>
      <c r="L66" s="83"/>
    </row>
    <row r="67" spans="1:12" ht="45" x14ac:dyDescent="0.2">
      <c r="A67" s="94">
        <v>58</v>
      </c>
      <c r="B67" s="355" t="s">
        <v>324</v>
      </c>
      <c r="C67" s="83" t="s">
        <v>1249</v>
      </c>
      <c r="D67" s="83">
        <v>201665019</v>
      </c>
      <c r="E67" s="83" t="s">
        <v>860</v>
      </c>
      <c r="F67" s="457">
        <v>45185</v>
      </c>
      <c r="G67" s="83"/>
      <c r="H67" s="83" t="s">
        <v>860</v>
      </c>
      <c r="I67" s="83" t="s">
        <v>1255</v>
      </c>
      <c r="J67" s="4">
        <v>1</v>
      </c>
      <c r="K67" s="4">
        <v>268</v>
      </c>
      <c r="L67" s="83"/>
    </row>
    <row r="68" spans="1:12" ht="45" x14ac:dyDescent="0.2">
      <c r="A68" s="94">
        <v>59</v>
      </c>
      <c r="B68" s="355" t="s">
        <v>324</v>
      </c>
      <c r="C68" s="83" t="s">
        <v>1249</v>
      </c>
      <c r="D68" s="83">
        <v>201665019</v>
      </c>
      <c r="E68" s="83" t="s">
        <v>860</v>
      </c>
      <c r="F68" s="457">
        <v>45185</v>
      </c>
      <c r="G68" s="83"/>
      <c r="H68" s="83" t="s">
        <v>860</v>
      </c>
      <c r="I68" s="83" t="s">
        <v>1255</v>
      </c>
      <c r="J68" s="4">
        <v>1</v>
      </c>
      <c r="K68" s="4">
        <v>268</v>
      </c>
      <c r="L68" s="83"/>
    </row>
    <row r="69" spans="1:12" ht="45" x14ac:dyDescent="0.2">
      <c r="A69" s="94">
        <v>60</v>
      </c>
      <c r="B69" s="355" t="s">
        <v>324</v>
      </c>
      <c r="C69" s="83" t="s">
        <v>1249</v>
      </c>
      <c r="D69" s="83">
        <v>201665019</v>
      </c>
      <c r="E69" s="83" t="s">
        <v>860</v>
      </c>
      <c r="F69" s="457">
        <v>45183</v>
      </c>
      <c r="G69" s="83"/>
      <c r="H69" s="83" t="s">
        <v>860</v>
      </c>
      <c r="I69" s="83" t="s">
        <v>1255</v>
      </c>
      <c r="J69" s="4">
        <v>1</v>
      </c>
      <c r="K69" s="4">
        <v>268</v>
      </c>
      <c r="L69" s="83"/>
    </row>
    <row r="70" spans="1:12" ht="45" x14ac:dyDescent="0.2">
      <c r="A70" s="94">
        <v>61</v>
      </c>
      <c r="B70" s="355" t="s">
        <v>324</v>
      </c>
      <c r="C70" s="83" t="s">
        <v>1249</v>
      </c>
      <c r="D70" s="83">
        <v>201665019</v>
      </c>
      <c r="E70" s="83" t="s">
        <v>860</v>
      </c>
      <c r="F70" s="457">
        <v>45186</v>
      </c>
      <c r="G70" s="83"/>
      <c r="H70" s="83" t="s">
        <v>860</v>
      </c>
      <c r="I70" s="83" t="s">
        <v>1255</v>
      </c>
      <c r="J70" s="4">
        <v>1</v>
      </c>
      <c r="K70" s="4">
        <v>268.5</v>
      </c>
      <c r="L70" s="83"/>
    </row>
    <row r="71" spans="1:12" ht="45" x14ac:dyDescent="0.2">
      <c r="A71" s="94">
        <v>62</v>
      </c>
      <c r="B71" s="355" t="s">
        <v>324</v>
      </c>
      <c r="C71" s="83" t="s">
        <v>1249</v>
      </c>
      <c r="D71" s="83">
        <v>201665019</v>
      </c>
      <c r="E71" s="83" t="s">
        <v>860</v>
      </c>
      <c r="F71" s="457">
        <v>45187</v>
      </c>
      <c r="G71" s="83"/>
      <c r="H71" s="83" t="s">
        <v>860</v>
      </c>
      <c r="I71" s="83" t="s">
        <v>1255</v>
      </c>
      <c r="J71" s="4">
        <v>1</v>
      </c>
      <c r="K71" s="4">
        <v>85.73</v>
      </c>
      <c r="L71" s="83"/>
    </row>
    <row r="72" spans="1:12" ht="45" x14ac:dyDescent="0.2">
      <c r="A72" s="94">
        <v>63</v>
      </c>
      <c r="B72" s="355" t="s">
        <v>324</v>
      </c>
      <c r="C72" s="83" t="s">
        <v>1249</v>
      </c>
      <c r="D72" s="83">
        <v>201665019</v>
      </c>
      <c r="E72" s="83" t="s">
        <v>860</v>
      </c>
      <c r="F72" s="457">
        <v>45187</v>
      </c>
      <c r="G72" s="83"/>
      <c r="H72" s="83" t="s">
        <v>860</v>
      </c>
      <c r="I72" s="83" t="s">
        <v>1255</v>
      </c>
      <c r="J72" s="4">
        <v>1</v>
      </c>
      <c r="K72" s="4">
        <v>270</v>
      </c>
      <c r="L72" s="83"/>
    </row>
    <row r="73" spans="1:12" ht="90" x14ac:dyDescent="0.2">
      <c r="A73" s="94">
        <v>64</v>
      </c>
      <c r="B73" s="355" t="s">
        <v>322</v>
      </c>
      <c r="C73" s="83" t="s">
        <v>1247</v>
      </c>
      <c r="D73" s="83" t="s">
        <v>1248</v>
      </c>
      <c r="E73" s="83" t="s">
        <v>860</v>
      </c>
      <c r="F73" s="457">
        <v>500</v>
      </c>
      <c r="G73" s="83"/>
      <c r="H73" s="83" t="s">
        <v>860</v>
      </c>
      <c r="I73" s="83" t="s">
        <v>1254</v>
      </c>
      <c r="J73" s="4">
        <v>0.12330000000000001</v>
      </c>
      <c r="K73" s="4">
        <v>240</v>
      </c>
      <c r="L73" s="83" t="s">
        <v>1262</v>
      </c>
    </row>
    <row r="74" spans="1:12" ht="90" x14ac:dyDescent="0.2">
      <c r="A74" s="94">
        <v>65</v>
      </c>
      <c r="B74" s="355" t="s">
        <v>322</v>
      </c>
      <c r="C74" s="83" t="s">
        <v>1247</v>
      </c>
      <c r="D74" s="83" t="s">
        <v>1248</v>
      </c>
      <c r="E74" s="83" t="s">
        <v>860</v>
      </c>
      <c r="F74" s="457">
        <v>150</v>
      </c>
      <c r="G74" s="83"/>
      <c r="H74" s="83" t="s">
        <v>860</v>
      </c>
      <c r="I74" s="83" t="s">
        <v>1254</v>
      </c>
      <c r="J74" s="4">
        <v>1</v>
      </c>
      <c r="K74" s="4">
        <v>150</v>
      </c>
      <c r="L74" s="83" t="s">
        <v>1263</v>
      </c>
    </row>
    <row r="75" spans="1:12" ht="45" x14ac:dyDescent="0.2">
      <c r="A75" s="94">
        <v>66</v>
      </c>
      <c r="B75" s="355" t="s">
        <v>324</v>
      </c>
      <c r="C75" s="83" t="s">
        <v>1249</v>
      </c>
      <c r="D75" s="83">
        <v>201665019</v>
      </c>
      <c r="E75" s="83" t="s">
        <v>860</v>
      </c>
      <c r="F75" s="457">
        <v>45189</v>
      </c>
      <c r="G75" s="83"/>
      <c r="H75" s="83" t="s">
        <v>860</v>
      </c>
      <c r="I75" s="83" t="s">
        <v>1255</v>
      </c>
      <c r="J75" s="4">
        <v>1</v>
      </c>
      <c r="K75" s="4">
        <v>274</v>
      </c>
      <c r="L75" s="83"/>
    </row>
    <row r="76" spans="1:12" ht="45" x14ac:dyDescent="0.2">
      <c r="A76" s="94">
        <v>67</v>
      </c>
      <c r="B76" s="355" t="s">
        <v>324</v>
      </c>
      <c r="C76" s="83" t="s">
        <v>1249</v>
      </c>
      <c r="D76" s="83">
        <v>201665019</v>
      </c>
      <c r="E76" s="83" t="s">
        <v>860</v>
      </c>
      <c r="F76" s="457">
        <v>45192</v>
      </c>
      <c r="G76" s="83"/>
      <c r="H76" s="83" t="s">
        <v>860</v>
      </c>
      <c r="I76" s="83" t="s">
        <v>1255</v>
      </c>
      <c r="J76" s="4">
        <v>1</v>
      </c>
      <c r="K76" s="4">
        <v>272</v>
      </c>
      <c r="L76" s="83"/>
    </row>
    <row r="77" spans="1:12" ht="45" x14ac:dyDescent="0.2">
      <c r="A77" s="94">
        <v>68</v>
      </c>
      <c r="B77" s="355" t="s">
        <v>324</v>
      </c>
      <c r="C77" s="83" t="s">
        <v>1249</v>
      </c>
      <c r="D77" s="83">
        <v>201665019</v>
      </c>
      <c r="E77" s="83" t="s">
        <v>860</v>
      </c>
      <c r="F77" s="457">
        <v>45192</v>
      </c>
      <c r="G77" s="83"/>
      <c r="H77" s="83" t="s">
        <v>860</v>
      </c>
      <c r="I77" s="83" t="s">
        <v>1255</v>
      </c>
      <c r="J77" s="4">
        <v>1</v>
      </c>
      <c r="K77" s="4">
        <v>272</v>
      </c>
      <c r="L77" s="83"/>
    </row>
    <row r="78" spans="1:12" ht="45" x14ac:dyDescent="0.2">
      <c r="A78" s="94">
        <v>69</v>
      </c>
      <c r="B78" s="355" t="s">
        <v>324</v>
      </c>
      <c r="C78" s="83" t="s">
        <v>1249</v>
      </c>
      <c r="D78" s="83">
        <v>201665019</v>
      </c>
      <c r="E78" s="83" t="s">
        <v>860</v>
      </c>
      <c r="F78" s="457">
        <v>45192</v>
      </c>
      <c r="G78" s="83"/>
      <c r="H78" s="83" t="s">
        <v>860</v>
      </c>
      <c r="I78" s="83" t="s">
        <v>1255</v>
      </c>
      <c r="J78" s="4">
        <v>1</v>
      </c>
      <c r="K78" s="4">
        <v>272</v>
      </c>
      <c r="L78" s="83"/>
    </row>
    <row r="79" spans="1:12" ht="45" x14ac:dyDescent="0.2">
      <c r="A79" s="94">
        <v>70</v>
      </c>
      <c r="B79" s="355" t="s">
        <v>324</v>
      </c>
      <c r="C79" s="83" t="s">
        <v>1249</v>
      </c>
      <c r="D79" s="83">
        <v>201665019</v>
      </c>
      <c r="E79" s="83" t="s">
        <v>860</v>
      </c>
      <c r="F79" s="457">
        <v>45196</v>
      </c>
      <c r="G79" s="83"/>
      <c r="H79" s="83" t="s">
        <v>860</v>
      </c>
      <c r="I79" s="83" t="s">
        <v>1255</v>
      </c>
      <c r="J79" s="4">
        <v>1</v>
      </c>
      <c r="K79" s="4">
        <v>273.18</v>
      </c>
      <c r="L79" s="83"/>
    </row>
    <row r="80" spans="1:12" ht="45" x14ac:dyDescent="0.2">
      <c r="A80" s="94">
        <v>71</v>
      </c>
      <c r="B80" s="355" t="s">
        <v>324</v>
      </c>
      <c r="C80" s="83" t="s">
        <v>1249</v>
      </c>
      <c r="D80" s="83">
        <v>201665019</v>
      </c>
      <c r="E80" s="83" t="s">
        <v>860</v>
      </c>
      <c r="F80" s="457">
        <v>45198</v>
      </c>
      <c r="G80" s="83"/>
      <c r="H80" s="83" t="s">
        <v>860</v>
      </c>
      <c r="I80" s="83" t="s">
        <v>1255</v>
      </c>
      <c r="J80" s="4">
        <v>1</v>
      </c>
      <c r="K80" s="4">
        <v>272.61</v>
      </c>
      <c r="L80" s="83"/>
    </row>
    <row r="81" spans="1:12" ht="45" x14ac:dyDescent="0.2">
      <c r="A81" s="94">
        <v>72</v>
      </c>
      <c r="B81" s="355" t="s">
        <v>324</v>
      </c>
      <c r="C81" s="83" t="s">
        <v>1249</v>
      </c>
      <c r="D81" s="83">
        <v>201665019</v>
      </c>
      <c r="E81" s="83" t="s">
        <v>860</v>
      </c>
      <c r="F81" s="457">
        <v>45201</v>
      </c>
      <c r="G81" s="83"/>
      <c r="H81" s="83" t="s">
        <v>860</v>
      </c>
      <c r="I81" s="83" t="s">
        <v>1255</v>
      </c>
      <c r="J81" s="4">
        <v>1</v>
      </c>
      <c r="K81" s="4">
        <v>278.66000000000003</v>
      </c>
      <c r="L81" s="83"/>
    </row>
    <row r="82" spans="1:12" ht="45" x14ac:dyDescent="0.2">
      <c r="A82" s="94">
        <v>73</v>
      </c>
      <c r="B82" s="355" t="s">
        <v>324</v>
      </c>
      <c r="C82" s="83" t="s">
        <v>1249</v>
      </c>
      <c r="D82" s="83">
        <v>201665019</v>
      </c>
      <c r="E82" s="83" t="s">
        <v>860</v>
      </c>
      <c r="F82" s="457">
        <v>45204</v>
      </c>
      <c r="G82" s="83"/>
      <c r="H82" s="83" t="s">
        <v>860</v>
      </c>
      <c r="I82" s="83" t="s">
        <v>1255</v>
      </c>
      <c r="J82" s="4">
        <v>1</v>
      </c>
      <c r="K82" s="4">
        <v>272</v>
      </c>
      <c r="L82" s="83"/>
    </row>
    <row r="83" spans="1:12" ht="45" x14ac:dyDescent="0.2">
      <c r="A83" s="94">
        <v>74</v>
      </c>
      <c r="B83" s="355" t="s">
        <v>324</v>
      </c>
      <c r="C83" s="83" t="s">
        <v>1249</v>
      </c>
      <c r="D83" s="83">
        <v>201665019</v>
      </c>
      <c r="E83" s="83" t="s">
        <v>860</v>
      </c>
      <c r="F83" s="457">
        <v>45207</v>
      </c>
      <c r="G83" s="83"/>
      <c r="H83" s="83" t="s">
        <v>860</v>
      </c>
      <c r="I83" s="83" t="s">
        <v>1255</v>
      </c>
      <c r="J83" s="4">
        <v>1</v>
      </c>
      <c r="K83" s="4">
        <v>271.3</v>
      </c>
      <c r="L83" s="83"/>
    </row>
    <row r="84" spans="1:12" ht="45" x14ac:dyDescent="0.2">
      <c r="A84" s="94">
        <v>75</v>
      </c>
      <c r="B84" s="355" t="s">
        <v>324</v>
      </c>
      <c r="C84" s="83" t="s">
        <v>1249</v>
      </c>
      <c r="D84" s="83">
        <v>201665019</v>
      </c>
      <c r="E84" s="83" t="s">
        <v>860</v>
      </c>
      <c r="F84" s="457">
        <v>45205</v>
      </c>
      <c r="G84" s="83"/>
      <c r="H84" s="83" t="s">
        <v>860</v>
      </c>
      <c r="I84" s="83" t="s">
        <v>1255</v>
      </c>
      <c r="J84" s="4">
        <v>1</v>
      </c>
      <c r="K84" s="4">
        <v>271.3</v>
      </c>
      <c r="L84" s="83"/>
    </row>
    <row r="85" spans="1:12" ht="45" x14ac:dyDescent="0.2">
      <c r="A85" s="94">
        <v>76</v>
      </c>
      <c r="B85" s="355" t="s">
        <v>324</v>
      </c>
      <c r="C85" s="83" t="s">
        <v>1249</v>
      </c>
      <c r="D85" s="83">
        <v>201665019</v>
      </c>
      <c r="E85" s="83" t="s">
        <v>860</v>
      </c>
      <c r="F85" s="457">
        <v>45210</v>
      </c>
      <c r="G85" s="83"/>
      <c r="H85" s="83" t="s">
        <v>860</v>
      </c>
      <c r="I85" s="83" t="s">
        <v>1255</v>
      </c>
      <c r="J85" s="4">
        <v>1</v>
      </c>
      <c r="K85" s="4">
        <v>274.5</v>
      </c>
      <c r="L85" s="83"/>
    </row>
    <row r="86" spans="1:12" ht="45" x14ac:dyDescent="0.2">
      <c r="A86" s="94">
        <v>77</v>
      </c>
      <c r="B86" s="355" t="s">
        <v>324</v>
      </c>
      <c r="C86" s="83" t="s">
        <v>1249</v>
      </c>
      <c r="D86" s="83">
        <v>201665019</v>
      </c>
      <c r="E86" s="83" t="s">
        <v>860</v>
      </c>
      <c r="F86" s="457">
        <v>45217</v>
      </c>
      <c r="G86" s="83"/>
      <c r="H86" s="83" t="s">
        <v>860</v>
      </c>
      <c r="I86" s="83" t="s">
        <v>1255</v>
      </c>
      <c r="J86" s="4">
        <v>1</v>
      </c>
      <c r="K86" s="4">
        <v>182.37</v>
      </c>
      <c r="L86" s="83"/>
    </row>
    <row r="87" spans="1:12" ht="45" x14ac:dyDescent="0.2">
      <c r="A87" s="94">
        <v>78</v>
      </c>
      <c r="B87" s="355" t="s">
        <v>324</v>
      </c>
      <c r="C87" s="83" t="s">
        <v>1249</v>
      </c>
      <c r="D87" s="83">
        <v>201665019</v>
      </c>
      <c r="E87" s="83" t="s">
        <v>860</v>
      </c>
      <c r="F87" s="457">
        <v>45217</v>
      </c>
      <c r="G87" s="83"/>
      <c r="H87" s="83" t="s">
        <v>860</v>
      </c>
      <c r="I87" s="83" t="s">
        <v>1255</v>
      </c>
      <c r="J87" s="4">
        <v>1</v>
      </c>
      <c r="K87" s="4">
        <v>21.78</v>
      </c>
      <c r="L87" s="83"/>
    </row>
    <row r="88" spans="1:12" ht="45" x14ac:dyDescent="0.2">
      <c r="A88" s="94">
        <v>79</v>
      </c>
      <c r="B88" s="355" t="s">
        <v>324</v>
      </c>
      <c r="C88" s="83" t="s">
        <v>1249</v>
      </c>
      <c r="D88" s="83">
        <v>201665019</v>
      </c>
      <c r="E88" s="83" t="s">
        <v>860</v>
      </c>
      <c r="F88" s="457">
        <v>45218</v>
      </c>
      <c r="G88" s="83"/>
      <c r="H88" s="83" t="s">
        <v>860</v>
      </c>
      <c r="I88" s="83" t="s">
        <v>1255</v>
      </c>
      <c r="J88" s="4">
        <v>1</v>
      </c>
      <c r="K88" s="4">
        <v>274.89999999999998</v>
      </c>
      <c r="L88" s="83"/>
    </row>
    <row r="89" spans="1:12" ht="45" x14ac:dyDescent="0.2">
      <c r="A89" s="94">
        <v>80</v>
      </c>
      <c r="B89" s="355" t="s">
        <v>324</v>
      </c>
      <c r="C89" s="83" t="s">
        <v>1249</v>
      </c>
      <c r="D89" s="83">
        <v>201665019</v>
      </c>
      <c r="E89" s="83" t="s">
        <v>860</v>
      </c>
      <c r="F89" s="457">
        <v>45222</v>
      </c>
      <c r="G89" s="83"/>
      <c r="H89" s="83" t="s">
        <v>860</v>
      </c>
      <c r="I89" s="83" t="s">
        <v>1255</v>
      </c>
      <c r="J89" s="4">
        <v>1</v>
      </c>
      <c r="K89" s="4">
        <v>274.89999999999998</v>
      </c>
      <c r="L89" s="83"/>
    </row>
    <row r="90" spans="1:12" ht="45" x14ac:dyDescent="0.2">
      <c r="A90" s="94">
        <v>81</v>
      </c>
      <c r="B90" s="355" t="s">
        <v>324</v>
      </c>
      <c r="C90" s="83" t="s">
        <v>1249</v>
      </c>
      <c r="D90" s="83">
        <v>201665019</v>
      </c>
      <c r="E90" s="83" t="s">
        <v>860</v>
      </c>
      <c r="F90" s="457">
        <v>45224</v>
      </c>
      <c r="G90" s="83"/>
      <c r="H90" s="83" t="s">
        <v>860</v>
      </c>
      <c r="I90" s="83" t="s">
        <v>1255</v>
      </c>
      <c r="J90" s="4">
        <v>1</v>
      </c>
      <c r="K90" s="4">
        <v>275</v>
      </c>
      <c r="L90" s="83"/>
    </row>
    <row r="91" spans="1:12" ht="45" x14ac:dyDescent="0.2">
      <c r="A91" s="94">
        <v>82</v>
      </c>
      <c r="B91" s="355" t="s">
        <v>324</v>
      </c>
      <c r="C91" s="83" t="s">
        <v>1249</v>
      </c>
      <c r="D91" s="83">
        <v>201665019</v>
      </c>
      <c r="E91" s="83" t="s">
        <v>860</v>
      </c>
      <c r="F91" s="457">
        <v>45226</v>
      </c>
      <c r="G91" s="83"/>
      <c r="H91" s="83" t="s">
        <v>860</v>
      </c>
      <c r="I91" s="83" t="s">
        <v>1255</v>
      </c>
      <c r="J91" s="4">
        <v>1</v>
      </c>
      <c r="K91" s="4">
        <v>274.5</v>
      </c>
      <c r="L91" s="83"/>
    </row>
    <row r="92" spans="1:12" ht="45" x14ac:dyDescent="0.2">
      <c r="A92" s="94">
        <v>83</v>
      </c>
      <c r="B92" s="355" t="s">
        <v>324</v>
      </c>
      <c r="C92" s="83" t="s">
        <v>1249</v>
      </c>
      <c r="D92" s="83">
        <v>201665019</v>
      </c>
      <c r="E92" s="83" t="s">
        <v>860</v>
      </c>
      <c r="F92" s="457">
        <v>45228</v>
      </c>
      <c r="G92" s="83"/>
      <c r="H92" s="83" t="s">
        <v>860</v>
      </c>
      <c r="I92" s="83" t="s">
        <v>1255</v>
      </c>
      <c r="J92" s="4">
        <v>1</v>
      </c>
      <c r="K92" s="4">
        <v>275</v>
      </c>
      <c r="L92" s="83"/>
    </row>
    <row r="93" spans="1:12" ht="45" x14ac:dyDescent="0.2">
      <c r="A93" s="94">
        <v>84</v>
      </c>
      <c r="B93" s="355" t="s">
        <v>324</v>
      </c>
      <c r="C93" s="83" t="s">
        <v>1249</v>
      </c>
      <c r="D93" s="83">
        <v>201665019</v>
      </c>
      <c r="E93" s="83" t="s">
        <v>860</v>
      </c>
      <c r="F93" s="457">
        <v>45232</v>
      </c>
      <c r="G93" s="83"/>
      <c r="H93" s="83" t="s">
        <v>860</v>
      </c>
      <c r="I93" s="83" t="s">
        <v>1255</v>
      </c>
      <c r="J93" s="4">
        <v>1</v>
      </c>
      <c r="K93" s="4">
        <v>276</v>
      </c>
      <c r="L93" s="83"/>
    </row>
    <row r="94" spans="1:12" ht="45" x14ac:dyDescent="0.2">
      <c r="A94" s="94">
        <v>85</v>
      </c>
      <c r="B94" s="355" t="s">
        <v>324</v>
      </c>
      <c r="C94" s="83" t="s">
        <v>1249</v>
      </c>
      <c r="D94" s="83">
        <v>201665019</v>
      </c>
      <c r="E94" s="83" t="s">
        <v>860</v>
      </c>
      <c r="F94" s="457">
        <v>45235</v>
      </c>
      <c r="G94" s="83"/>
      <c r="H94" s="83" t="s">
        <v>860</v>
      </c>
      <c r="I94" s="83" t="s">
        <v>1255</v>
      </c>
      <c r="J94" s="4">
        <v>1</v>
      </c>
      <c r="K94" s="4">
        <v>275</v>
      </c>
      <c r="L94" s="83"/>
    </row>
    <row r="95" spans="1:12" ht="45" x14ac:dyDescent="0.2">
      <c r="A95" s="94">
        <v>86</v>
      </c>
      <c r="B95" s="355" t="s">
        <v>324</v>
      </c>
      <c r="C95" s="83" t="s">
        <v>1249</v>
      </c>
      <c r="D95" s="83">
        <v>201665019</v>
      </c>
      <c r="E95" s="83" t="s">
        <v>860</v>
      </c>
      <c r="F95" s="457">
        <v>45238</v>
      </c>
      <c r="G95" s="83"/>
      <c r="H95" s="83" t="s">
        <v>860</v>
      </c>
      <c r="I95" s="83" t="s">
        <v>1255</v>
      </c>
      <c r="J95" s="4">
        <v>1</v>
      </c>
      <c r="K95" s="4">
        <v>377.25</v>
      </c>
      <c r="L95" s="83"/>
    </row>
    <row r="96" spans="1:12" ht="45" x14ac:dyDescent="0.2">
      <c r="A96" s="94">
        <v>87</v>
      </c>
      <c r="B96" s="355" t="s">
        <v>324</v>
      </c>
      <c r="C96" s="83" t="s">
        <v>1249</v>
      </c>
      <c r="D96" s="83">
        <v>201665019</v>
      </c>
      <c r="E96" s="83" t="s">
        <v>860</v>
      </c>
      <c r="F96" s="457">
        <v>45240</v>
      </c>
      <c r="G96" s="83"/>
      <c r="H96" s="83" t="s">
        <v>860</v>
      </c>
      <c r="I96" s="83" t="s">
        <v>1255</v>
      </c>
      <c r="J96" s="4">
        <v>1</v>
      </c>
      <c r="K96" s="4">
        <v>274</v>
      </c>
      <c r="L96" s="83"/>
    </row>
    <row r="97" spans="1:12" ht="45" x14ac:dyDescent="0.2">
      <c r="A97" s="94">
        <v>88</v>
      </c>
      <c r="B97" s="355" t="s">
        <v>324</v>
      </c>
      <c r="C97" s="83" t="s">
        <v>1249</v>
      </c>
      <c r="D97" s="83">
        <v>201665019</v>
      </c>
      <c r="E97" s="83" t="s">
        <v>860</v>
      </c>
      <c r="F97" s="457">
        <v>45243</v>
      </c>
      <c r="G97" s="83"/>
      <c r="H97" s="83" t="s">
        <v>860</v>
      </c>
      <c r="I97" s="83" t="s">
        <v>1255</v>
      </c>
      <c r="J97" s="4">
        <v>1</v>
      </c>
      <c r="K97" s="4">
        <v>274.5</v>
      </c>
      <c r="L97" s="83"/>
    </row>
    <row r="98" spans="1:12" ht="45" x14ac:dyDescent="0.2">
      <c r="A98" s="94">
        <v>89</v>
      </c>
      <c r="B98" s="355" t="s">
        <v>324</v>
      </c>
      <c r="C98" s="83" t="s">
        <v>1249</v>
      </c>
      <c r="D98" s="83">
        <v>201665019</v>
      </c>
      <c r="E98" s="83" t="s">
        <v>860</v>
      </c>
      <c r="F98" s="457">
        <v>45248</v>
      </c>
      <c r="G98" s="83"/>
      <c r="H98" s="83" t="s">
        <v>860</v>
      </c>
      <c r="I98" s="83" t="s">
        <v>1255</v>
      </c>
      <c r="J98" s="4">
        <v>1</v>
      </c>
      <c r="K98" s="4">
        <v>76.28</v>
      </c>
      <c r="L98" s="83"/>
    </row>
    <row r="99" spans="1:12" ht="45" x14ac:dyDescent="0.2">
      <c r="A99" s="94">
        <v>90</v>
      </c>
      <c r="B99" s="355" t="s">
        <v>324</v>
      </c>
      <c r="C99" s="83" t="s">
        <v>1249</v>
      </c>
      <c r="D99" s="83">
        <v>201665019</v>
      </c>
      <c r="E99" s="83" t="s">
        <v>860</v>
      </c>
      <c r="F99" s="457">
        <v>45247</v>
      </c>
      <c r="G99" s="83"/>
      <c r="H99" s="83" t="s">
        <v>860</v>
      </c>
      <c r="I99" s="83" t="s">
        <v>1255</v>
      </c>
      <c r="J99" s="4">
        <v>1</v>
      </c>
      <c r="K99" s="4">
        <v>166.57</v>
      </c>
      <c r="L99" s="83"/>
    </row>
    <row r="100" spans="1:12" ht="45" x14ac:dyDescent="0.2">
      <c r="A100" s="94">
        <v>91</v>
      </c>
      <c r="B100" s="355" t="s">
        <v>324</v>
      </c>
      <c r="C100" s="83" t="s">
        <v>1249</v>
      </c>
      <c r="D100" s="83">
        <v>201665019</v>
      </c>
      <c r="E100" s="83" t="s">
        <v>860</v>
      </c>
      <c r="F100" s="457">
        <v>45251</v>
      </c>
      <c r="G100" s="83"/>
      <c r="H100" s="83" t="s">
        <v>860</v>
      </c>
      <c r="I100" s="83" t="s">
        <v>1255</v>
      </c>
      <c r="J100" s="4">
        <v>1</v>
      </c>
      <c r="K100" s="4">
        <v>277</v>
      </c>
      <c r="L100" s="83"/>
    </row>
    <row r="101" spans="1:12" ht="45" x14ac:dyDescent="0.2">
      <c r="A101" s="94">
        <v>92</v>
      </c>
      <c r="B101" s="355" t="s">
        <v>324</v>
      </c>
      <c r="C101" s="83" t="s">
        <v>1249</v>
      </c>
      <c r="D101" s="83">
        <v>201665019</v>
      </c>
      <c r="E101" s="83" t="s">
        <v>860</v>
      </c>
      <c r="F101" s="457">
        <v>45253</v>
      </c>
      <c r="G101" s="83"/>
      <c r="H101" s="83" t="s">
        <v>860</v>
      </c>
      <c r="I101" s="83" t="s">
        <v>1255</v>
      </c>
      <c r="J101" s="4">
        <v>1</v>
      </c>
      <c r="K101" s="4">
        <v>282.73</v>
      </c>
      <c r="L101" s="83"/>
    </row>
    <row r="102" spans="1:12" ht="45" x14ac:dyDescent="0.2">
      <c r="A102" s="94">
        <v>93</v>
      </c>
      <c r="B102" s="355" t="s">
        <v>324</v>
      </c>
      <c r="C102" s="83" t="s">
        <v>1249</v>
      </c>
      <c r="D102" s="83">
        <v>201665019</v>
      </c>
      <c r="E102" s="83" t="s">
        <v>860</v>
      </c>
      <c r="F102" s="457">
        <v>45255</v>
      </c>
      <c r="G102" s="83"/>
      <c r="H102" s="83" t="s">
        <v>860</v>
      </c>
      <c r="I102" s="83" t="s">
        <v>1255</v>
      </c>
      <c r="J102" s="4">
        <v>1</v>
      </c>
      <c r="K102" s="4">
        <v>277</v>
      </c>
      <c r="L102" s="83"/>
    </row>
    <row r="103" spans="1:12" ht="45" x14ac:dyDescent="0.2">
      <c r="A103" s="94">
        <v>94</v>
      </c>
      <c r="B103" s="355" t="s">
        <v>324</v>
      </c>
      <c r="C103" s="83" t="s">
        <v>1249</v>
      </c>
      <c r="D103" s="83">
        <v>201665019</v>
      </c>
      <c r="E103" s="83" t="s">
        <v>860</v>
      </c>
      <c r="F103" s="457">
        <v>45256</v>
      </c>
      <c r="G103" s="83"/>
      <c r="H103" s="83" t="s">
        <v>860</v>
      </c>
      <c r="I103" s="83" t="s">
        <v>1255</v>
      </c>
      <c r="J103" s="4">
        <v>1</v>
      </c>
      <c r="K103" s="4">
        <v>276</v>
      </c>
      <c r="L103" s="83"/>
    </row>
    <row r="104" spans="1:12" ht="45" x14ac:dyDescent="0.2">
      <c r="A104" s="94">
        <v>95</v>
      </c>
      <c r="B104" s="355" t="s">
        <v>324</v>
      </c>
      <c r="C104" s="83" t="s">
        <v>1249</v>
      </c>
      <c r="D104" s="83">
        <v>201665019</v>
      </c>
      <c r="E104" s="83" t="s">
        <v>860</v>
      </c>
      <c r="F104" s="457">
        <v>45257</v>
      </c>
      <c r="G104" s="83"/>
      <c r="H104" s="83" t="s">
        <v>860</v>
      </c>
      <c r="I104" s="83" t="s">
        <v>1255</v>
      </c>
      <c r="J104" s="4">
        <v>1</v>
      </c>
      <c r="K104" s="4">
        <v>79.010000000000005</v>
      </c>
      <c r="L104" s="83"/>
    </row>
    <row r="105" spans="1:12" ht="45" x14ac:dyDescent="0.2">
      <c r="A105" s="94">
        <v>96</v>
      </c>
      <c r="B105" s="355" t="s">
        <v>324</v>
      </c>
      <c r="C105" s="83" t="s">
        <v>1249</v>
      </c>
      <c r="D105" s="83">
        <v>201665019</v>
      </c>
      <c r="E105" s="83" t="s">
        <v>860</v>
      </c>
      <c r="F105" s="457">
        <v>45258</v>
      </c>
      <c r="G105" s="83"/>
      <c r="H105" s="83" t="s">
        <v>860</v>
      </c>
      <c r="I105" s="83" t="s">
        <v>1255</v>
      </c>
      <c r="J105" s="4">
        <v>1</v>
      </c>
      <c r="K105" s="4">
        <v>132.05000000000001</v>
      </c>
      <c r="L105" s="83"/>
    </row>
    <row r="106" spans="1:12" ht="45" x14ac:dyDescent="0.2">
      <c r="A106" s="94">
        <v>97</v>
      </c>
      <c r="B106" s="355" t="s">
        <v>324</v>
      </c>
      <c r="C106" s="83" t="s">
        <v>1249</v>
      </c>
      <c r="D106" s="83">
        <v>201665019</v>
      </c>
      <c r="E106" s="83" t="s">
        <v>860</v>
      </c>
      <c r="F106" s="457">
        <v>45260</v>
      </c>
      <c r="G106" s="83"/>
      <c r="H106" s="83" t="s">
        <v>860</v>
      </c>
      <c r="I106" s="83" t="s">
        <v>1255</v>
      </c>
      <c r="J106" s="4">
        <v>1</v>
      </c>
      <c r="K106" s="4">
        <v>275</v>
      </c>
      <c r="L106" s="83"/>
    </row>
    <row r="107" spans="1:12" ht="45" x14ac:dyDescent="0.2">
      <c r="A107" s="94">
        <v>98</v>
      </c>
      <c r="B107" s="355" t="s">
        <v>324</v>
      </c>
      <c r="C107" s="83" t="s">
        <v>1249</v>
      </c>
      <c r="D107" s="83">
        <v>201665019</v>
      </c>
      <c r="E107" s="83" t="s">
        <v>860</v>
      </c>
      <c r="F107" s="457">
        <v>45260</v>
      </c>
      <c r="G107" s="83"/>
      <c r="H107" s="83" t="s">
        <v>860</v>
      </c>
      <c r="I107" s="83" t="s">
        <v>1255</v>
      </c>
      <c r="J107" s="4">
        <v>1</v>
      </c>
      <c r="K107" s="4">
        <v>274.5</v>
      </c>
      <c r="L107" s="83"/>
    </row>
    <row r="108" spans="1:12" ht="45" x14ac:dyDescent="0.2">
      <c r="A108" s="94">
        <v>99</v>
      </c>
      <c r="B108" s="355" t="s">
        <v>324</v>
      </c>
      <c r="C108" s="83" t="s">
        <v>1249</v>
      </c>
      <c r="D108" s="83">
        <v>201665019</v>
      </c>
      <c r="E108" s="83" t="s">
        <v>860</v>
      </c>
      <c r="F108" s="457">
        <v>45264</v>
      </c>
      <c r="G108" s="83"/>
      <c r="H108" s="83" t="s">
        <v>860</v>
      </c>
      <c r="I108" s="83" t="s">
        <v>1255</v>
      </c>
      <c r="J108" s="4">
        <v>1</v>
      </c>
      <c r="K108" s="4">
        <v>202.39</v>
      </c>
      <c r="L108" s="83"/>
    </row>
    <row r="109" spans="1:12" ht="45" x14ac:dyDescent="0.2">
      <c r="A109" s="94">
        <v>100</v>
      </c>
      <c r="B109" s="355" t="s">
        <v>324</v>
      </c>
      <c r="C109" s="83" t="s">
        <v>1249</v>
      </c>
      <c r="D109" s="83">
        <v>201665019</v>
      </c>
      <c r="E109" s="83" t="s">
        <v>860</v>
      </c>
      <c r="F109" s="457">
        <v>45266</v>
      </c>
      <c r="G109" s="83"/>
      <c r="H109" s="83" t="s">
        <v>860</v>
      </c>
      <c r="I109" s="83" t="s">
        <v>1255</v>
      </c>
      <c r="J109" s="4">
        <v>1</v>
      </c>
      <c r="K109" s="4">
        <v>162.85</v>
      </c>
      <c r="L109" s="83"/>
    </row>
    <row r="110" spans="1:12" ht="45" x14ac:dyDescent="0.2">
      <c r="A110" s="94">
        <v>101</v>
      </c>
      <c r="B110" s="355" t="s">
        <v>324</v>
      </c>
      <c r="C110" s="83" t="s">
        <v>1249</v>
      </c>
      <c r="D110" s="83">
        <v>201665019</v>
      </c>
      <c r="E110" s="83" t="s">
        <v>860</v>
      </c>
      <c r="F110" s="457">
        <v>45279</v>
      </c>
      <c r="G110" s="83"/>
      <c r="H110" s="83" t="s">
        <v>860</v>
      </c>
      <c r="I110" s="83" t="s">
        <v>1255</v>
      </c>
      <c r="J110" s="4">
        <v>1</v>
      </c>
      <c r="K110" s="4">
        <v>150.66999999999999</v>
      </c>
      <c r="L110" s="83"/>
    </row>
    <row r="111" spans="1:12" ht="45" x14ac:dyDescent="0.2">
      <c r="A111" s="94">
        <v>102</v>
      </c>
      <c r="B111" s="355" t="s">
        <v>324</v>
      </c>
      <c r="C111" s="83" t="s">
        <v>1249</v>
      </c>
      <c r="D111" s="83">
        <v>201665019</v>
      </c>
      <c r="E111" s="83" t="s">
        <v>860</v>
      </c>
      <c r="F111" s="457">
        <v>45281</v>
      </c>
      <c r="G111" s="83"/>
      <c r="H111" s="83" t="s">
        <v>860</v>
      </c>
      <c r="I111" s="83" t="s">
        <v>1255</v>
      </c>
      <c r="J111" s="4">
        <v>1</v>
      </c>
      <c r="K111" s="4">
        <v>273.89999999999998</v>
      </c>
      <c r="L111" s="83"/>
    </row>
    <row r="112" spans="1:12" ht="15" x14ac:dyDescent="0.2">
      <c r="A112" s="83" t="s">
        <v>256</v>
      </c>
      <c r="B112" s="355"/>
      <c r="C112" s="83"/>
      <c r="D112" s="83"/>
      <c r="E112" s="83"/>
      <c r="F112" s="83"/>
      <c r="G112" s="83"/>
      <c r="H112" s="83"/>
      <c r="I112" s="83"/>
      <c r="J112" s="4"/>
      <c r="K112" s="4"/>
      <c r="L112" s="83"/>
    </row>
    <row r="113" spans="1:12" ht="15" x14ac:dyDescent="0.3">
      <c r="A113" s="254"/>
      <c r="B113" s="363"/>
      <c r="C113" s="255"/>
      <c r="D113" s="255"/>
      <c r="E113" s="255"/>
      <c r="F113" s="255"/>
      <c r="G113" s="254"/>
      <c r="H113" s="254"/>
      <c r="I113" s="254"/>
      <c r="J113" s="254" t="s">
        <v>399</v>
      </c>
      <c r="K113" s="256">
        <f>SUM(K10:K112)</f>
        <v>31609.199999999993</v>
      </c>
      <c r="L113" s="254"/>
    </row>
    <row r="114" spans="1:12" ht="15" x14ac:dyDescent="0.3">
      <c r="A114" s="257"/>
      <c r="B114" s="257"/>
      <c r="C114" s="257"/>
      <c r="D114" s="257"/>
      <c r="E114" s="257"/>
      <c r="F114" s="257"/>
      <c r="G114" s="257"/>
      <c r="H114" s="257"/>
      <c r="I114" s="257"/>
      <c r="J114" s="257"/>
      <c r="K114" s="152"/>
      <c r="L114" s="300"/>
    </row>
    <row r="115" spans="1:12" ht="30.75" customHeight="1" x14ac:dyDescent="0.2">
      <c r="A115" s="519" t="s">
        <v>502</v>
      </c>
      <c r="B115" s="519"/>
      <c r="C115" s="519"/>
      <c r="D115" s="519"/>
      <c r="E115" s="519"/>
      <c r="F115" s="519"/>
      <c r="G115" s="519"/>
      <c r="H115" s="519"/>
      <c r="I115" s="519"/>
      <c r="J115" s="519"/>
      <c r="K115" s="519"/>
      <c r="L115" s="519"/>
    </row>
    <row r="116" spans="1:12" ht="15" x14ac:dyDescent="0.2">
      <c r="A116" s="511" t="s">
        <v>462</v>
      </c>
      <c r="B116" s="511"/>
      <c r="C116" s="511"/>
      <c r="D116" s="511"/>
      <c r="E116" s="511"/>
      <c r="F116" s="511"/>
      <c r="G116" s="511"/>
      <c r="H116" s="511"/>
      <c r="I116" s="511"/>
      <c r="J116" s="511"/>
      <c r="K116" s="511"/>
      <c r="L116" s="511"/>
    </row>
    <row r="117" spans="1:12" ht="15" x14ac:dyDescent="0.2">
      <c r="A117" s="511" t="s">
        <v>482</v>
      </c>
      <c r="B117" s="511"/>
      <c r="C117" s="511"/>
      <c r="D117" s="511"/>
      <c r="E117" s="511"/>
      <c r="F117" s="511"/>
      <c r="G117" s="511"/>
      <c r="H117" s="511"/>
      <c r="I117" s="511"/>
      <c r="J117" s="511"/>
      <c r="K117" s="511"/>
      <c r="L117" s="511"/>
    </row>
    <row r="118" spans="1:12" ht="15" x14ac:dyDescent="0.2">
      <c r="A118" s="511" t="s">
        <v>463</v>
      </c>
      <c r="B118" s="511"/>
      <c r="C118" s="511"/>
      <c r="D118" s="511"/>
      <c r="E118" s="511"/>
      <c r="F118" s="511"/>
      <c r="G118" s="511"/>
      <c r="H118" s="511"/>
      <c r="I118" s="511"/>
      <c r="J118" s="511"/>
      <c r="K118" s="511"/>
      <c r="L118" s="511"/>
    </row>
    <row r="119" spans="1:12" ht="33.75" customHeight="1" x14ac:dyDescent="0.2">
      <c r="A119" s="512" t="s">
        <v>464</v>
      </c>
      <c r="B119" s="512"/>
      <c r="C119" s="512"/>
      <c r="D119" s="512"/>
      <c r="E119" s="512"/>
      <c r="F119" s="512"/>
      <c r="G119" s="512"/>
      <c r="H119" s="512"/>
      <c r="I119" s="512"/>
      <c r="J119" s="512"/>
      <c r="K119" s="512"/>
      <c r="L119" s="512"/>
    </row>
    <row r="120" spans="1:12" x14ac:dyDescent="0.2">
      <c r="A120" s="311"/>
      <c r="B120" s="311"/>
      <c r="C120" s="311"/>
      <c r="D120" s="311"/>
      <c r="E120" s="311"/>
      <c r="F120" s="311"/>
      <c r="G120" s="311"/>
      <c r="H120" s="311"/>
      <c r="I120" s="311"/>
      <c r="J120" s="311"/>
      <c r="K120" s="311"/>
    </row>
    <row r="121" spans="1:12" ht="15" x14ac:dyDescent="0.3">
      <c r="A121" s="515" t="s">
        <v>93</v>
      </c>
      <c r="B121" s="515"/>
      <c r="C121" s="356"/>
      <c r="D121" s="357"/>
      <c r="E121" s="357"/>
      <c r="F121" s="356"/>
      <c r="G121" s="356"/>
      <c r="H121" s="356"/>
      <c r="I121" s="356"/>
      <c r="J121" s="356"/>
      <c r="K121" s="146"/>
    </row>
    <row r="122" spans="1:12" ht="15" x14ac:dyDescent="0.3">
      <c r="A122" s="356"/>
      <c r="B122" s="357"/>
      <c r="C122" s="356"/>
      <c r="D122" s="357"/>
      <c r="E122" s="357"/>
      <c r="F122" s="356"/>
      <c r="G122" s="356"/>
      <c r="H122" s="356"/>
      <c r="I122" s="356"/>
      <c r="J122" s="358"/>
      <c r="K122" s="146"/>
    </row>
    <row r="123" spans="1:12" ht="15" customHeight="1" x14ac:dyDescent="0.3">
      <c r="A123" s="356"/>
      <c r="B123" s="357"/>
      <c r="C123" s="516" t="s">
        <v>248</v>
      </c>
      <c r="D123" s="516"/>
      <c r="E123" s="359"/>
      <c r="F123" s="360"/>
      <c r="G123" s="517" t="s">
        <v>400</v>
      </c>
      <c r="H123" s="517"/>
      <c r="I123" s="517"/>
      <c r="J123" s="361"/>
      <c r="K123" s="146"/>
    </row>
    <row r="124" spans="1:12" ht="15" x14ac:dyDescent="0.3">
      <c r="A124" s="356"/>
      <c r="B124" s="357"/>
      <c r="C124" s="356"/>
      <c r="D124" s="357"/>
      <c r="E124" s="357"/>
      <c r="F124" s="356"/>
      <c r="G124" s="518"/>
      <c r="H124" s="518"/>
      <c r="I124" s="518"/>
      <c r="J124" s="361"/>
      <c r="K124" s="146"/>
    </row>
    <row r="125" spans="1:12" ht="15" x14ac:dyDescent="0.3">
      <c r="A125" s="356"/>
      <c r="B125" s="357"/>
      <c r="C125" s="513" t="s">
        <v>123</v>
      </c>
      <c r="D125" s="513"/>
      <c r="E125" s="359"/>
      <c r="F125" s="360"/>
      <c r="G125" s="356"/>
      <c r="H125" s="356"/>
      <c r="I125" s="356"/>
      <c r="J125" s="356"/>
      <c r="K125" s="146"/>
    </row>
  </sheetData>
  <mergeCells count="11">
    <mergeCell ref="A118:L118"/>
    <mergeCell ref="A119:L119"/>
    <mergeCell ref="C125:D125"/>
    <mergeCell ref="A2:D2"/>
    <mergeCell ref="K3:L3"/>
    <mergeCell ref="A121:B121"/>
    <mergeCell ref="C123:D123"/>
    <mergeCell ref="G123:I124"/>
    <mergeCell ref="A115:L115"/>
    <mergeCell ref="A116:L116"/>
    <mergeCell ref="A117:L117"/>
  </mergeCells>
  <dataValidations count="1">
    <dataValidation type="list" allowBlank="1" showInputMessage="1" showErrorMessage="1" sqref="B10:B113" xr:uid="{00000000-0002-0000-0800-000000000000}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22</vt:i4>
      </vt:variant>
    </vt:vector>
  </HeadingPairs>
  <TitlesOfParts>
    <vt:vector size="47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N7</vt:lpstr>
      <vt:lpstr>ფორმა N 7.1</vt:lpstr>
      <vt:lpstr>ფორმა N8</vt:lpstr>
      <vt:lpstr>ფორმა N8.1</vt:lpstr>
      <vt:lpstr>ფორმა N8.2</vt:lpstr>
      <vt:lpstr>ფორმა 8.3</vt:lpstr>
      <vt:lpstr>ფორმა N 9</vt:lpstr>
      <vt:lpstr>ფორმა N9.1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8.3'!Print_Area</vt:lpstr>
      <vt:lpstr>'ფორმა N 7.1'!Print_Area</vt:lpstr>
      <vt:lpstr>'ფორმა N 9'!Print_Area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N7'!Print_Area</vt:lpstr>
      <vt:lpstr>'ფორმა N8'!Print_Area</vt:lpstr>
      <vt:lpstr>'ფორმა N8.1'!Print_Area</vt:lpstr>
      <vt:lpstr>'ფორმა N8.2'!Print_Area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M-A</cp:lastModifiedBy>
  <cp:lastPrinted>2024-01-31T11:19:25Z</cp:lastPrinted>
  <dcterms:created xsi:type="dcterms:W3CDTF">2011-12-27T13:20:18Z</dcterms:created>
  <dcterms:modified xsi:type="dcterms:W3CDTF">2024-01-31T12:31:37Z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{0DA2E9AC-31F5-41A4-A732-7FA82901FFC7}</vt:lpwstr>
  </property>
  <property fmtid="{D5CDD505-2E9C-101B-9397-08002B2CF9AE}" pid="3" name="DLPManualFileClassificationLastModifiedBy">
    <vt:lpwstr>SAO\akoridze</vt:lpwstr>
  </property>
  <property fmtid="{D5CDD505-2E9C-101B-9397-08002B2CF9AE}" pid="4" name="DLPManualFileClassificationLastModificationDate">
    <vt:lpwstr>1690971132</vt:lpwstr>
  </property>
  <property fmtid="{D5CDD505-2E9C-101B-9397-08002B2CF9AE}" pid="5" name="DLPManualFileClassificationVersion">
    <vt:lpwstr>11.9.100.18</vt:lpwstr>
  </property>
</Properties>
</file>